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xl/worksheets/sheet3.xml" ContentType="application/vnd.openxmlformats-officedocument.spreadsheetml.worksheet+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11"/>
  <workbookPr/>
  <mc:AlternateContent xmlns:mc="http://schemas.openxmlformats.org/markup-compatibility/2006">
    <mc:Choice Requires="x15">
      <x15ac:absPath xmlns:x15ac="http://schemas.microsoft.com/office/spreadsheetml/2010/11/ac" url="D:\working\waccache\GVX0EPF00029268\EXCELCNV\eed678a6-96ad-4d36-8042-02b3b99e43d4\"/>
    </mc:Choice>
  </mc:AlternateContent>
  <xr:revisionPtr revIDLastSave="70" documentId="8_{E5523B31-9E36-4370-A34A-B03D2C664185}" xr6:coauthVersionLast="47" xr6:coauthVersionMax="47" xr10:uidLastSave="{21700C68-F1BE-45DD-BC86-0AC5F9CB0578}"/>
  <bookViews>
    <workbookView xWindow="-60" yWindow="-60" windowWidth="15480" windowHeight="11640" xr2:uid="{E5CD96F1-D589-42B0-94A5-A5340425C27D}"/>
  </bookViews>
  <sheets>
    <sheet name="Page de garde" sheetId="9" r:id="rId1"/>
    <sheet name="SOURCE CRF 1.2" sheetId="1" r:id="rId2"/>
    <sheet name="CRF 1.3" sheetId="8" r:id="rId3"/>
  </sheets>
  <definedNames>
    <definedName name="_xlnm._FilterDatabase" localSheetId="2" hidden="1">'CRF 1.3'!#REF!</definedName>
    <definedName name="_xlnm._FilterDatabase" localSheetId="1" hidden="1">'SOURCE CRF 1.2'!$A$3:$AB$3</definedName>
    <definedName name="_xlnm.Print_Titles" localSheetId="1">'SOURCE CRF 1.2'!$1:$3</definedName>
    <definedName name="_xlnm.Print_Area" localSheetId="2">'CRF 1.3'!$B$1:$G$14</definedName>
    <definedName name="_xlnm.Print_Area" localSheetId="1">'SOURCE CRF 1.2'!$A$1:$AA$74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57" i="1" l="1"/>
  <c r="O56" i="1"/>
  <c r="K57" i="1"/>
  <c r="K56" i="1"/>
  <c r="O59" i="1"/>
  <c r="K59" i="1"/>
  <c r="O63" i="1"/>
  <c r="O64" i="1"/>
  <c r="O65" i="1"/>
  <c r="K63" i="1"/>
  <c r="S63" i="1"/>
  <c r="S64" i="1"/>
  <c r="S65" i="1"/>
  <c r="R64" i="1"/>
  <c r="R65" i="1"/>
  <c r="Q60" i="1"/>
  <c r="S57" i="1"/>
  <c r="S50" i="1"/>
  <c r="S44" i="1"/>
  <c r="S46" i="1"/>
  <c r="S49" i="1"/>
  <c r="S38" i="1"/>
  <c r="S40" i="1"/>
  <c r="S32" i="1"/>
  <c r="S33" i="1"/>
  <c r="S34" i="1"/>
  <c r="S26" i="1"/>
  <c r="S27" i="1"/>
  <c r="S22" i="1"/>
  <c r="S24" i="1"/>
  <c r="S25" i="1"/>
  <c r="S14" i="1"/>
  <c r="S17" i="1"/>
  <c r="S18" i="1"/>
  <c r="S9" i="1"/>
  <c r="S10" i="1"/>
  <c r="S12" i="1"/>
  <c r="H68" i="1"/>
  <c r="H69" i="1"/>
  <c r="K50" i="1"/>
  <c r="K51" i="1"/>
  <c r="K52" i="1"/>
  <c r="K43" i="1"/>
  <c r="K49" i="1"/>
  <c r="K39" i="1"/>
  <c r="K36" i="1"/>
  <c r="K37" i="1"/>
  <c r="K25" i="1"/>
  <c r="K27" i="1"/>
  <c r="K24" i="1"/>
  <c r="K23" i="1"/>
  <c r="J19" i="1"/>
  <c r="K16" i="1"/>
  <c r="K13" i="1"/>
  <c r="K9" i="1"/>
  <c r="K8" i="1"/>
  <c r="K11" i="1"/>
  <c r="K17" i="1"/>
  <c r="K18" i="1"/>
  <c r="K35" i="1"/>
  <c r="K48" i="1"/>
  <c r="N58" i="1"/>
  <c r="L58" i="1"/>
  <c r="S8" i="1"/>
  <c r="S7" i="1"/>
  <c r="S6" i="1"/>
  <c r="S59" i="1"/>
  <c r="S60" i="1"/>
  <c r="S56" i="1"/>
  <c r="S52" i="1"/>
  <c r="S51" i="1"/>
  <c r="S48" i="1"/>
  <c r="S47" i="1"/>
  <c r="S45" i="1"/>
  <c r="S43" i="1"/>
  <c r="S42" i="1"/>
  <c r="S41" i="1"/>
  <c r="S39" i="1"/>
  <c r="S37" i="1"/>
  <c r="S36" i="1"/>
  <c r="S35" i="1"/>
  <c r="S31" i="1"/>
  <c r="S30" i="1"/>
  <c r="S29" i="1"/>
  <c r="S28" i="1"/>
  <c r="S23" i="1"/>
  <c r="S20" i="1"/>
  <c r="S16" i="1"/>
  <c r="S15" i="1"/>
  <c r="S13" i="1"/>
  <c r="S11" i="1"/>
  <c r="K45" i="1"/>
  <c r="K31" i="1"/>
  <c r="K29" i="1"/>
  <c r="K28" i="1"/>
  <c r="K21" i="1"/>
  <c r="K20" i="1"/>
  <c r="O20" i="1"/>
  <c r="P58" i="1"/>
  <c r="M58" i="1"/>
  <c r="Q58" i="1"/>
  <c r="R58" i="1"/>
  <c r="R60" i="1"/>
  <c r="R61" i="1"/>
  <c r="O60" i="1"/>
  <c r="Y17" i="1"/>
  <c r="Z17" i="1"/>
  <c r="Y16" i="1"/>
  <c r="AA16" i="1" s="1"/>
  <c r="Z16" i="1"/>
  <c r="Y15" i="1"/>
  <c r="Y5" i="1"/>
  <c r="X68" i="1"/>
  <c r="X69" i="1"/>
  <c r="W68" i="1"/>
  <c r="W69" i="1"/>
  <c r="V68" i="1"/>
  <c r="V69" i="1"/>
  <c r="U68" i="1"/>
  <c r="U69" i="1"/>
  <c r="D68" i="1"/>
  <c r="D69" i="1"/>
  <c r="Y67" i="1"/>
  <c r="Z67" i="1"/>
  <c r="Z68" i="1"/>
  <c r="Z69" i="1"/>
  <c r="R68" i="1"/>
  <c r="R69" i="1"/>
  <c r="Q68" i="1"/>
  <c r="Q69" i="1"/>
  <c r="P68" i="1"/>
  <c r="P69" i="1"/>
  <c r="N68" i="1"/>
  <c r="N69" i="1"/>
  <c r="M68" i="1"/>
  <c r="M69" i="1"/>
  <c r="L68" i="1"/>
  <c r="L69" i="1"/>
  <c r="J68" i="1"/>
  <c r="J69" i="1"/>
  <c r="I68" i="1"/>
  <c r="I69" i="1"/>
  <c r="S68" i="1"/>
  <c r="S69" i="1"/>
  <c r="Y68" i="1"/>
  <c r="Y69" i="1"/>
  <c r="K68" i="1"/>
  <c r="K69" i="1"/>
  <c r="O68" i="1"/>
  <c r="O69" i="1"/>
  <c r="AA69" i="1"/>
  <c r="Y14" i="1"/>
  <c r="Z14" i="1"/>
  <c r="I60" i="1"/>
  <c r="J60" i="1"/>
  <c r="H60" i="1"/>
  <c r="I64" i="1"/>
  <c r="I65" i="1"/>
  <c r="P64" i="1"/>
  <c r="P65" i="1"/>
  <c r="P60" i="1"/>
  <c r="P61" i="1"/>
  <c r="N64" i="1"/>
  <c r="N65" i="1"/>
  <c r="M64" i="1"/>
  <c r="M65" i="1"/>
  <c r="L64" i="1"/>
  <c r="L65" i="1"/>
  <c r="N60" i="1"/>
  <c r="M60" i="1"/>
  <c r="M61" i="1"/>
  <c r="Y13" i="1"/>
  <c r="Z13" i="1"/>
  <c r="U53" i="1"/>
  <c r="U60" i="1"/>
  <c r="D19" i="1"/>
  <c r="D53" i="1"/>
  <c r="D54" i="1"/>
  <c r="D58" i="1"/>
  <c r="D60" i="1"/>
  <c r="D64" i="1"/>
  <c r="D65" i="1"/>
  <c r="U58" i="1"/>
  <c r="U61" i="1"/>
  <c r="Y33" i="1"/>
  <c r="Y29" i="1"/>
  <c r="AA29" i="1" s="1"/>
  <c r="Z29" i="1"/>
  <c r="Y25" i="1"/>
  <c r="V53" i="1"/>
  <c r="V60" i="1"/>
  <c r="Y8" i="1"/>
  <c r="Y6" i="1"/>
  <c r="Y52" i="1"/>
  <c r="Z52" i="1"/>
  <c r="Y50" i="1"/>
  <c r="Z50" i="1"/>
  <c r="Y48" i="1"/>
  <c r="Z48" i="1"/>
  <c r="Y46" i="1"/>
  <c r="Z46" i="1"/>
  <c r="Y44" i="1"/>
  <c r="Y42" i="1"/>
  <c r="Z42" i="1"/>
  <c r="Y40" i="1"/>
  <c r="Y38" i="1"/>
  <c r="Z38" i="1"/>
  <c r="Y36" i="1"/>
  <c r="Z36" i="1"/>
  <c r="Y12" i="1"/>
  <c r="Y9" i="1"/>
  <c r="Z9" i="1"/>
  <c r="Y34" i="1"/>
  <c r="Z34" i="1"/>
  <c r="Y32" i="1"/>
  <c r="Z32" i="1"/>
  <c r="Y30" i="1"/>
  <c r="Y28" i="1"/>
  <c r="AA28" i="1" s="1"/>
  <c r="Y26" i="1"/>
  <c r="Z26" i="1"/>
  <c r="Y24" i="1"/>
  <c r="Z24" i="1"/>
  <c r="Y22" i="1"/>
  <c r="Y10" i="1"/>
  <c r="Y7" i="1"/>
  <c r="Z7" i="1"/>
  <c r="Y59" i="1"/>
  <c r="Y60" i="1"/>
  <c r="Y35" i="1"/>
  <c r="Y43" i="1"/>
  <c r="Y51" i="1"/>
  <c r="V58" i="1"/>
  <c r="X58" i="1"/>
  <c r="Y21" i="1"/>
  <c r="Z21" i="1"/>
  <c r="W53" i="1"/>
  <c r="Y39" i="1"/>
  <c r="AA39" i="1" s="1"/>
  <c r="Z39" i="1"/>
  <c r="Y47" i="1"/>
  <c r="Z47" i="1"/>
  <c r="U64" i="1"/>
  <c r="U65" i="1"/>
  <c r="Y57" i="1"/>
  <c r="Z57" i="1"/>
  <c r="W60" i="1"/>
  <c r="Y18" i="1"/>
  <c r="Z18" i="1"/>
  <c r="X53" i="1"/>
  <c r="Y23" i="1"/>
  <c r="AA23" i="1" s="1"/>
  <c r="Y27" i="1"/>
  <c r="Z27" i="1"/>
  <c r="Y31" i="1"/>
  <c r="AA31" i="1" s="1"/>
  <c r="Z31" i="1"/>
  <c r="Y37" i="1"/>
  <c r="Y41" i="1"/>
  <c r="Z41" i="1"/>
  <c r="Y45" i="1"/>
  <c r="AA45" i="1" s="1"/>
  <c r="Z45" i="1"/>
  <c r="Y49" i="1"/>
  <c r="Z49" i="1"/>
  <c r="W58" i="1"/>
  <c r="Y20" i="1"/>
  <c r="Z20" i="1"/>
  <c r="Y56" i="1"/>
  <c r="Y58" i="1"/>
  <c r="X60" i="1"/>
  <c r="V64" i="1"/>
  <c r="V65" i="1"/>
  <c r="Z5" i="1"/>
  <c r="W64" i="1"/>
  <c r="W65" i="1"/>
  <c r="X64" i="1"/>
  <c r="X65" i="1"/>
  <c r="U19" i="1"/>
  <c r="Y63" i="1"/>
  <c r="Y64" i="1"/>
  <c r="Z63" i="1"/>
  <c r="Z64" i="1"/>
  <c r="Z65" i="1"/>
  <c r="V19" i="1"/>
  <c r="W19" i="1"/>
  <c r="W54" i="1" s="1"/>
  <c r="X19" i="1"/>
  <c r="X54" i="1"/>
  <c r="Y11" i="1"/>
  <c r="AA11" i="1" s="1"/>
  <c r="H64" i="1"/>
  <c r="H65" i="1"/>
  <c r="K60" i="1"/>
  <c r="AA60" i="1"/>
  <c r="Z6" i="1"/>
  <c r="I58" i="1"/>
  <c r="H58" i="1"/>
  <c r="H61" i="1"/>
  <c r="K7" i="1"/>
  <c r="Q64" i="1"/>
  <c r="Q65" i="1"/>
  <c r="L60" i="1"/>
  <c r="J64" i="1"/>
  <c r="J65" i="1"/>
  <c r="J58" i="1"/>
  <c r="J61" i="1"/>
  <c r="K64" i="1"/>
  <c r="K65" i="1"/>
  <c r="K58" i="1"/>
  <c r="AA58" i="1"/>
  <c r="Z11" i="1"/>
  <c r="AA59" i="1"/>
  <c r="Z51" i="1"/>
  <c r="D61" i="1"/>
  <c r="D71" i="1"/>
  <c r="Z40" i="1"/>
  <c r="U54" i="1"/>
  <c r="Z56" i="1"/>
  <c r="Z58" i="1"/>
  <c r="Z23" i="1"/>
  <c r="Z33" i="1"/>
  <c r="Z59" i="1"/>
  <c r="Z60" i="1"/>
  <c r="Z61" i="1" s="1"/>
  <c r="V54" i="1"/>
  <c r="X61" i="1"/>
  <c r="V61" i="1"/>
  <c r="Z43" i="1"/>
  <c r="Z22" i="1"/>
  <c r="W61" i="1"/>
  <c r="W71" i="1"/>
  <c r="U71" i="1"/>
  <c r="V71" i="1"/>
  <c r="AA56" i="1"/>
  <c r="Z25" i="1"/>
  <c r="AA57" i="1"/>
  <c r="Z12" i="1"/>
  <c r="Z44" i="1"/>
  <c r="Z37" i="1"/>
  <c r="Z30" i="1"/>
  <c r="Y65" i="1"/>
  <c r="Y61" i="1"/>
  <c r="X71" i="1"/>
  <c r="Z15" i="1"/>
  <c r="Y19" i="1"/>
  <c r="AA63" i="1"/>
  <c r="Z28" i="1"/>
  <c r="Z8" i="1"/>
  <c r="Z10" i="1"/>
  <c r="Z35" i="1"/>
  <c r="Y53" i="1"/>
  <c r="Z53" i="1"/>
  <c r="Z19" i="1"/>
  <c r="Y54" i="1"/>
  <c r="Z54" i="1"/>
  <c r="Z71" i="1"/>
  <c r="Y71" i="1"/>
  <c r="Q61" i="1"/>
  <c r="S58" i="1"/>
  <c r="Q53" i="1"/>
  <c r="R53" i="1"/>
  <c r="S21" i="1"/>
  <c r="S53" i="1"/>
  <c r="R19" i="1"/>
  <c r="S5" i="1"/>
  <c r="Q19" i="1"/>
  <c r="I61" i="1"/>
  <c r="K44" i="1"/>
  <c r="K47" i="1"/>
  <c r="AA47" i="1"/>
  <c r="K26" i="1"/>
  <c r="I53" i="1"/>
  <c r="J53" i="1"/>
  <c r="J54" i="1"/>
  <c r="J71" i="1"/>
  <c r="H53" i="1"/>
  <c r="K15" i="1"/>
  <c r="AA13" i="1"/>
  <c r="H19" i="1"/>
  <c r="H54" i="1"/>
  <c r="H71" i="1"/>
  <c r="K10" i="1"/>
  <c r="I19" i="1"/>
  <c r="AA17" i="1"/>
  <c r="AA9" i="1"/>
  <c r="AA49" i="1"/>
  <c r="AA51" i="1"/>
  <c r="AA48" i="1"/>
  <c r="AA43" i="1"/>
  <c r="AA35" i="1"/>
  <c r="AA27" i="1"/>
  <c r="AA24" i="1"/>
  <c r="AA18" i="1"/>
  <c r="AA8" i="1"/>
  <c r="AA50" i="1"/>
  <c r="AA25" i="1"/>
  <c r="K22" i="1"/>
  <c r="K46" i="1"/>
  <c r="AA44" i="1"/>
  <c r="AA36" i="1"/>
  <c r="K30" i="1"/>
  <c r="AA37" i="1"/>
  <c r="K33" i="1"/>
  <c r="K41" i="1"/>
  <c r="K12" i="1"/>
  <c r="AA15" i="1"/>
  <c r="K34" i="1"/>
  <c r="K42" i="1"/>
  <c r="K38" i="1"/>
  <c r="AA20" i="1"/>
  <c r="AA52" i="1"/>
  <c r="AA7" i="1"/>
  <c r="K14" i="1"/>
  <c r="K32" i="1"/>
  <c r="K40" i="1"/>
  <c r="K6" i="1"/>
  <c r="N61" i="1"/>
  <c r="L61" i="1"/>
  <c r="P53" i="1"/>
  <c r="P19" i="1"/>
  <c r="P54" i="1"/>
  <c r="P71" i="1"/>
  <c r="O23" i="1"/>
  <c r="O45" i="1"/>
  <c r="O24" i="1"/>
  <c r="O27" i="1"/>
  <c r="O11" i="1"/>
  <c r="O26" i="1"/>
  <c r="O34" i="1"/>
  <c r="O41" i="1"/>
  <c r="O38" i="1"/>
  <c r="O35" i="1"/>
  <c r="O7" i="1"/>
  <c r="O10" i="1"/>
  <c r="O21" i="1"/>
  <c r="O31" i="1"/>
  <c r="O25" i="1"/>
  <c r="O50" i="1"/>
  <c r="O29" i="1"/>
  <c r="O43" i="1"/>
  <c r="O28" i="1"/>
  <c r="O12" i="1"/>
  <c r="O15" i="1"/>
  <c r="O22" i="1"/>
  <c r="O33" i="1"/>
  <c r="O36" i="1"/>
  <c r="O52" i="1"/>
  <c r="O47" i="1"/>
  <c r="O18" i="1"/>
  <c r="O30" i="1"/>
  <c r="O32" i="1"/>
  <c r="O46" i="1"/>
  <c r="O51" i="1"/>
  <c r="O8" i="1"/>
  <c r="O13" i="1"/>
  <c r="O16" i="1"/>
  <c r="O48" i="1"/>
  <c r="O14" i="1"/>
  <c r="O9" i="1"/>
  <c r="O17" i="1"/>
  <c r="O40" i="1"/>
  <c r="O44" i="1"/>
  <c r="O49" i="1"/>
  <c r="O42" i="1"/>
  <c r="O39" i="1"/>
  <c r="S61" i="1"/>
  <c r="S19" i="1"/>
  <c r="AA21" i="1"/>
  <c r="M53" i="1"/>
  <c r="L53" i="1"/>
  <c r="N53" i="1"/>
  <c r="O37" i="1"/>
  <c r="N19" i="1"/>
  <c r="O6" i="1"/>
  <c r="M19" i="1"/>
  <c r="L19" i="1"/>
  <c r="O5" i="1"/>
  <c r="K5" i="1"/>
  <c r="Q54" i="1"/>
  <c r="Q71" i="1"/>
  <c r="R54" i="1"/>
  <c r="R71" i="1"/>
  <c r="S54" i="1"/>
  <c r="S71" i="1"/>
  <c r="I54" i="1"/>
  <c r="I71" i="1"/>
  <c r="AA26" i="1"/>
  <c r="AA33" i="1"/>
  <c r="AA40" i="1"/>
  <c r="AA42" i="1"/>
  <c r="AA46" i="1"/>
  <c r="AA32" i="1"/>
  <c r="AA34" i="1"/>
  <c r="AA22" i="1"/>
  <c r="AA14" i="1"/>
  <c r="AA12" i="1"/>
  <c r="AA30" i="1"/>
  <c r="K53" i="1"/>
  <c r="AA53" i="1"/>
  <c r="AA38" i="1"/>
  <c r="AA41" i="1"/>
  <c r="AA6" i="1"/>
  <c r="AB19" i="1"/>
  <c r="M54" i="1"/>
  <c r="N54" i="1"/>
  <c r="N71" i="1"/>
  <c r="O53" i="1"/>
  <c r="L54" i="1"/>
  <c r="L71" i="1"/>
  <c r="M71" i="1"/>
  <c r="O19" i="1"/>
  <c r="AA5" i="1"/>
  <c r="K19" i="1"/>
  <c r="AA19" i="1"/>
  <c r="O54" i="1"/>
  <c r="K54" i="1"/>
  <c r="AA54" i="1"/>
  <c r="O58" i="1"/>
  <c r="O61" i="1"/>
  <c r="K61" i="1"/>
  <c r="AA61" i="1"/>
  <c r="O71" i="1"/>
  <c r="AA64" i="1"/>
  <c r="AA65" i="1"/>
  <c r="K71" i="1"/>
  <c r="AA71" i="1"/>
  <c r="AA10" i="1" l="1"/>
</calcChain>
</file>

<file path=xl/sharedStrings.xml><?xml version="1.0" encoding="utf-8"?>
<sst xmlns="http://schemas.openxmlformats.org/spreadsheetml/2006/main" count="297" uniqueCount="139">
  <si>
    <t>MARCHE PUBLIC DE PRESTATIONS INTELLECTUELLES</t>
  </si>
  <si>
    <t>EXPERTISE IMMOBILIERE DU PATRIMOINE IMMOBILIER DE PLACEMENT DES INDEPENDANTS</t>
  </si>
  <si>
    <t>Appel d'offres ouvert n°P2530-AOO-DSI -                                                                         Cadre de réponse financier (CRF)</t>
  </si>
  <si>
    <t>L'ensemble des cases des onglets doivent être remplis conformément aux indications spécifiques à chacun des onglets. A défaut, l'offre sera déclarée irrégulière</t>
  </si>
  <si>
    <t>Le présent cadre de réponse financier est destiné à connaître les différents prix des prestations et se compose de trois onglets : Page de garde, CRF 1.2 prestations de base, CRF 1.3 prestations complémentaires.
Le présent Cadre de Réponse Financier est destiné à indiquer le détail des coûts proposés par le candidat pour chacune des prestations du marché, détaillées dans les onglets correspondants.
Le candidat remplit sa proposition tarifaire pour chacun des onglets (CRF 1.2 prestations de base ; CRF 1.3 prestations complémentaires).
NB : Dans le cas ou certaines prestations ou services sont délivrés à coûts nuls, le candidat le mentionne distinctement dans la prestation afférente en indiquant "zéro" dans la colonne prix.
Si certaines références ne sont plus disponibles, le candidat le précisera en remplissant chaque case de la ligne concernée par "ND" (Non Disponible) et indiquera sur une nouvelle ligne juste au dessous la nouvelle référence équivalente avec les coûts associés.
L'ensemble des cases des onglets doivent être remplis conformément aux indications spécifiques à chacun des onglets. A défaut, l’offre sera incomplète et déclarée irrégulière.</t>
  </si>
  <si>
    <t>DESCRIPTIF DES IMMEUBLES (situation arrêtée au 30/11/2025)</t>
  </si>
  <si>
    <t>TARIF en euros</t>
  </si>
  <si>
    <t xml:space="preserve">Code </t>
  </si>
  <si>
    <t xml:space="preserve">Adresse Immeuble </t>
  </si>
  <si>
    <t>Ville</t>
  </si>
  <si>
    <t>Usage 
principal</t>
  </si>
  <si>
    <t>Année d'acquisition - Descriptif immeuble</t>
  </si>
  <si>
    <t>Année de construction / rénovation lourde</t>
  </si>
  <si>
    <t xml:space="preserve">Détention </t>
  </si>
  <si>
    <t>Surface totale immeuble en m²</t>
  </si>
  <si>
    <r>
      <t xml:space="preserve">Nombre de lots principaux </t>
    </r>
    <r>
      <rPr>
        <b/>
        <vertAlign val="superscript"/>
        <sz val="10"/>
        <rFont val="Tahoma"/>
        <family val="2"/>
      </rPr>
      <t>(1)</t>
    </r>
  </si>
  <si>
    <t>Nombre 
de parkings</t>
  </si>
  <si>
    <r>
      <t xml:space="preserve">Nombre de baux principaux </t>
    </r>
    <r>
      <rPr>
        <b/>
        <vertAlign val="superscript"/>
        <sz val="10"/>
        <rFont val="Tahoma"/>
        <family val="2"/>
      </rPr>
      <t>(1)</t>
    </r>
  </si>
  <si>
    <r>
      <t>Monolocataire</t>
    </r>
    <r>
      <rPr>
        <b/>
        <sz val="10"/>
        <rFont val="Tahoma"/>
        <family val="2"/>
      </rPr>
      <t xml:space="preserve"> (O/N)</t>
    </r>
  </si>
  <si>
    <r>
      <t>Expertise 
HT 2026</t>
    </r>
    <r>
      <rPr>
        <b/>
        <vertAlign val="superscript"/>
        <sz val="10"/>
        <rFont val="Tahoma"/>
        <family val="2"/>
      </rPr>
      <t xml:space="preserve"> (2)</t>
    </r>
  </si>
  <si>
    <r>
      <t>Expertise 
HT 2027</t>
    </r>
    <r>
      <rPr>
        <b/>
        <vertAlign val="superscript"/>
        <sz val="10"/>
        <rFont val="Tahoma"/>
        <family val="2"/>
      </rPr>
      <t xml:space="preserve"> (2)</t>
    </r>
  </si>
  <si>
    <r>
      <t xml:space="preserve">Expertise 
HT 2028 </t>
    </r>
    <r>
      <rPr>
        <b/>
        <vertAlign val="superscript"/>
        <sz val="10"/>
        <rFont val="Tahoma"/>
        <family val="2"/>
      </rPr>
      <t>(2)</t>
    </r>
  </si>
  <si>
    <r>
      <t>Expertise 
HT 2029</t>
    </r>
    <r>
      <rPr>
        <b/>
        <vertAlign val="superscript"/>
        <sz val="10"/>
        <rFont val="Tahoma"/>
        <family val="2"/>
      </rPr>
      <t xml:space="preserve"> (2)</t>
    </r>
  </si>
  <si>
    <t>TOTAL HT MARCHE SUR 4 ANS</t>
  </si>
  <si>
    <t>TOTAL TTC MARCHE SUR 4 ANS</t>
  </si>
  <si>
    <t>TOTAL HT MARCHE SUR 4 ANS En €/M²</t>
  </si>
  <si>
    <t>Bureaux
Activités</t>
  </si>
  <si>
    <t>Boutiques</t>
  </si>
  <si>
    <t>Habitation</t>
  </si>
  <si>
    <t>Total</t>
  </si>
  <si>
    <t>Commerciaux</t>
  </si>
  <si>
    <t>1 - IMMEUBLES SITUES A PARIS</t>
  </si>
  <si>
    <t>rue Blomet</t>
  </si>
  <si>
    <t>75015 PARIS</t>
  </si>
  <si>
    <t>Commercial</t>
  </si>
  <si>
    <t xml:space="preserve">Pleine </t>
  </si>
  <si>
    <t>avenue des Champs Elysées</t>
  </si>
  <si>
    <t>75008 PARIS</t>
  </si>
  <si>
    <t>avenue de France</t>
  </si>
  <si>
    <t>75013 PARIS</t>
  </si>
  <si>
    <t>Vacant</t>
  </si>
  <si>
    <t>avenue Kléber</t>
  </si>
  <si>
    <t>75016 PARIS</t>
  </si>
  <si>
    <t>rue de Provence</t>
  </si>
  <si>
    <t>75009 PARIS</t>
  </si>
  <si>
    <t>rue de Stendhal</t>
  </si>
  <si>
    <t>75020 PARIS</t>
  </si>
  <si>
    <t>Nue propriété</t>
  </si>
  <si>
    <t>Oui</t>
  </si>
  <si>
    <t>rue d'Uzès</t>
  </si>
  <si>
    <t>75002 PARIS</t>
  </si>
  <si>
    <t>rue de la Victoire</t>
  </si>
  <si>
    <t>Pleine</t>
  </si>
  <si>
    <t>avenue de Suffren</t>
  </si>
  <si>
    <t>Copropriété</t>
  </si>
  <si>
    <t>rue Duret</t>
  </si>
  <si>
    <t>place des Vosges</t>
  </si>
  <si>
    <t>75004 PARIS</t>
  </si>
  <si>
    <t>rue Meyerbeer</t>
  </si>
  <si>
    <t>rue François 1er</t>
  </si>
  <si>
    <t>Sous-Total PARIS Commercial</t>
  </si>
  <si>
    <t xml:space="preserve">rue Beaubourg </t>
  </si>
  <si>
    <t>75003 PARIS</t>
  </si>
  <si>
    <t>rue Georges Bizet</t>
  </si>
  <si>
    <t>rue Jean du Bellay / 39 quai Bourbon</t>
  </si>
  <si>
    <t>rue Nicolas Chuquet</t>
  </si>
  <si>
    <t>75017 PARIS</t>
  </si>
  <si>
    <t>rue de Commaille</t>
  </si>
  <si>
    <t>75007 PARIS</t>
  </si>
  <si>
    <t>rue Anatole de la Forge</t>
  </si>
  <si>
    <t>villa Gaudelet</t>
  </si>
  <si>
    <t>75011 PARIS</t>
  </si>
  <si>
    <t>quai des Grands Augustins</t>
  </si>
  <si>
    <t>75006 PARIS</t>
  </si>
  <si>
    <t>boulevard de Grenelle</t>
  </si>
  <si>
    <t>rue Haxo/ rue Saint Fargeau</t>
  </si>
  <si>
    <t>rue Abel Hovelacque</t>
  </si>
  <si>
    <t>rue du Laos</t>
  </si>
  <si>
    <t xml:space="preserve">rue Legendre / rue Nollet  </t>
  </si>
  <si>
    <t>rue Jean Mermoz</t>
  </si>
  <si>
    <t>boulevard du Montparnasse</t>
  </si>
  <si>
    <t>75014 PARIS</t>
  </si>
  <si>
    <t>avenue de la Motte Piquet</t>
  </si>
  <si>
    <t>rue de Narbonne</t>
  </si>
  <si>
    <t>avenue de l'Observatoire</t>
  </si>
  <si>
    <t>rue d'Ouessant</t>
  </si>
  <si>
    <t>rue de Passy</t>
  </si>
  <si>
    <t>rue Piccini</t>
  </si>
  <si>
    <t>rue Poussin</t>
  </si>
  <si>
    <t>boulevard Raspail</t>
  </si>
  <si>
    <t>avenue de Saint Mande</t>
  </si>
  <si>
    <t>75012 PARIS</t>
  </si>
  <si>
    <t>rue du Temple</t>
  </si>
  <si>
    <t>rue de Vaugirard</t>
  </si>
  <si>
    <t>avenue de Villiers</t>
  </si>
  <si>
    <t>avenue de Wagram</t>
  </si>
  <si>
    <t>rue Monceau</t>
  </si>
  <si>
    <t>rue Saussier Leroy</t>
  </si>
  <si>
    <t>rue de Saussure</t>
  </si>
  <si>
    <t>Sous-Total PARIS Habitation</t>
  </si>
  <si>
    <t>Sous-Total PARIS</t>
  </si>
  <si>
    <t>2 - IMMEUBLES SITUES EN REGION PARISIENNE</t>
  </si>
  <si>
    <t>avenue du Val de Fontenay</t>
  </si>
  <si>
    <t>(94) FONTENAY SOUS BOIS</t>
  </si>
  <si>
    <t>rue Marguerite Lagrange</t>
  </si>
  <si>
    <t>(94) ARCUEIL</t>
  </si>
  <si>
    <t>Sous-Total R.P. Commercial</t>
  </si>
  <si>
    <t>rue de Béarn</t>
  </si>
  <si>
    <t>(92) SAINT CLOUD</t>
  </si>
  <si>
    <t>Sous-Total R.P. Habitation</t>
  </si>
  <si>
    <t>Sous-Total R.P.</t>
  </si>
  <si>
    <t>3 - IMMEUBLES SITUES EN PROVINCE</t>
  </si>
  <si>
    <t>rue du Général Ferrié</t>
  </si>
  <si>
    <t>(38) GRENOBLE</t>
  </si>
  <si>
    <t>Sous-Total Province Habitation</t>
  </si>
  <si>
    <t>Sous-Total PROVINCE</t>
  </si>
  <si>
    <t>4 - TERRAIN</t>
  </si>
  <si>
    <t>Terrain forestier non constructible d'environ 15.800 m²</t>
  </si>
  <si>
    <t>(91) DOURDAN</t>
  </si>
  <si>
    <t>-</t>
  </si>
  <si>
    <t>Sous-Total Terrain</t>
  </si>
  <si>
    <t>Sous-Total TERRAIN</t>
  </si>
  <si>
    <t>TOTAL</t>
  </si>
  <si>
    <r>
      <t>(1)</t>
    </r>
    <r>
      <rPr>
        <b/>
        <sz val="12"/>
        <rFont val="Tahoma"/>
        <family val="2"/>
      </rPr>
      <t xml:space="preserve"> Hors lots annexes (chambres de service, loges, caves, réserves indépendantes et parkings)</t>
    </r>
  </si>
  <si>
    <r>
      <t>(2)</t>
    </r>
    <r>
      <rPr>
        <b/>
        <sz val="12"/>
        <rFont val="Tahoma"/>
        <family val="2"/>
      </rPr>
      <t xml:space="preserve"> Conformément aux chapitres 3.1.2 du CCTP et 6 du CCAP</t>
    </r>
  </si>
  <si>
    <t>Libellé de la prestation</t>
  </si>
  <si>
    <t>Localisation</t>
  </si>
  <si>
    <t>Surface</t>
  </si>
  <si>
    <t>Forfait HT par immeuble en €</t>
  </si>
  <si>
    <t>Monolocataire</t>
  </si>
  <si>
    <t>Entre 2 et 9 locataires</t>
  </si>
  <si>
    <t xml:space="preserve">10 locataires ou plus </t>
  </si>
  <si>
    <t>1.3.1. Rapport complet d’évaluation d’un actif</t>
  </si>
  <si>
    <t>France métropolitaine</t>
  </si>
  <si>
    <t>&lt; 10.000 m²</t>
  </si>
  <si>
    <t>&gt; 10.000 m²</t>
  </si>
  <si>
    <t>Europe</t>
  </si>
  <si>
    <t xml:space="preserve">1.3.2. Révision de la valeur vénale d’un actif </t>
  </si>
  <si>
    <t>1.3.3. Etude de plusieurs scénarios concernant la valeur vénale d’un actif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</si>
</sst>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quot; &quot;###&quot;&quot;0.00&quot; &quot;&quot;€&quot;&quot;/M²&quot;_-;\-* #,##0\ &quot;€&quot;_-;_-* &quot;-&quot;??\ &quot;€&quot;_-;_-@_-"/>
  </numFmts>
  <fonts count="23">
    <font>
      <sz val="10"/>
      <name val="Arial"/>
    </font>
    <font>
      <sz val="10"/>
      <name val="Arial"/>
    </font>
    <font>
      <b/>
      <sz val="16"/>
      <name val="Tahoma"/>
      <family val="2"/>
    </font>
    <font>
      <sz val="10"/>
      <name val="Tahoma"/>
      <family val="2"/>
    </font>
    <font>
      <b/>
      <sz val="16"/>
      <name val="Arial"/>
      <family val="2"/>
    </font>
    <font>
      <sz val="10"/>
      <name val="Tahoma"/>
      <family val="2"/>
    </font>
    <font>
      <b/>
      <sz val="10"/>
      <name val="Tahoma"/>
      <family val="2"/>
    </font>
    <font>
      <b/>
      <vertAlign val="superscript"/>
      <sz val="10"/>
      <name val="Tahoma"/>
      <family val="2"/>
    </font>
    <font>
      <b/>
      <sz val="12"/>
      <name val="Tahoma"/>
      <family val="2"/>
    </font>
    <font>
      <sz val="12"/>
      <name val="Tahoma"/>
      <family val="2"/>
    </font>
    <font>
      <sz val="8"/>
      <name val="Arial"/>
      <family val="2"/>
    </font>
    <font>
      <sz val="12"/>
      <name val="Arial"/>
      <family val="2"/>
    </font>
    <font>
      <b/>
      <vertAlign val="superscript"/>
      <sz val="12"/>
      <name val="Tahoma"/>
      <family val="2"/>
    </font>
    <font>
      <b/>
      <sz val="10"/>
      <color indexed="9"/>
      <name val="Tahoma"/>
      <family val="2"/>
    </font>
    <font>
      <b/>
      <sz val="11"/>
      <name val="Tahoma"/>
      <family val="2"/>
    </font>
    <font>
      <sz val="11"/>
      <name val="Tahoma"/>
      <family val="2"/>
    </font>
    <font>
      <i/>
      <sz val="12"/>
      <name val="Tahoma"/>
      <family val="2"/>
    </font>
    <font>
      <sz val="11"/>
      <color rgb="FF000000"/>
      <name val="Arial"/>
      <family val="2"/>
    </font>
    <font>
      <sz val="14"/>
      <color rgb="FF000000"/>
      <name val="Segoe UI"/>
      <family val="2"/>
    </font>
    <font>
      <b/>
      <sz val="18"/>
      <color rgb="FF000000"/>
      <name val="Arial"/>
      <family val="2"/>
    </font>
    <font>
      <b/>
      <sz val="18"/>
      <color theme="1"/>
      <name val="Arial"/>
      <family val="2"/>
    </font>
    <font>
      <b/>
      <sz val="18"/>
      <name val="Arial"/>
    </font>
    <font>
      <b/>
      <sz val="11"/>
      <color rgb="FF000000"/>
      <name val="Arial"/>
    </font>
  </fonts>
  <fills count="8">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solid">
        <fgColor indexed="50"/>
        <bgColor indexed="64"/>
      </patternFill>
    </fill>
    <fill>
      <patternFill patternType="solid">
        <fgColor indexed="45"/>
        <bgColor indexed="64"/>
      </patternFill>
    </fill>
    <fill>
      <patternFill patternType="solid">
        <fgColor indexed="47"/>
        <bgColor indexed="64"/>
      </patternFill>
    </fill>
  </fills>
  <borders count="52">
    <border>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3" fillId="0" borderId="0"/>
    <xf numFmtId="9" fontId="1" fillId="0" borderId="0" applyFont="0" applyFill="0" applyBorder="0" applyAlignment="0" applyProtection="0"/>
  </cellStyleXfs>
  <cellXfs count="235">
    <xf numFmtId="0" fontId="0" fillId="0" borderId="0" xfId="0"/>
    <xf numFmtId="0" fontId="5" fillId="0" borderId="0" xfId="2" applyFont="1" applyAlignment="1">
      <alignment vertical="center"/>
    </xf>
    <xf numFmtId="0" fontId="5" fillId="2" borderId="0" xfId="2" applyFont="1" applyFill="1" applyAlignment="1">
      <alignment vertical="center"/>
    </xf>
    <xf numFmtId="0" fontId="0" fillId="0" borderId="0" xfId="0" applyAlignment="1">
      <alignment vertical="center"/>
    </xf>
    <xf numFmtId="0" fontId="6" fillId="0" borderId="0" xfId="2" applyFont="1" applyAlignment="1">
      <alignment vertical="center"/>
    </xf>
    <xf numFmtId="0" fontId="5" fillId="0" borderId="0" xfId="2" applyFont="1" applyAlignment="1">
      <alignment horizontal="left" vertical="center"/>
    </xf>
    <xf numFmtId="0" fontId="6" fillId="0" borderId="0" xfId="2" applyFont="1" applyAlignment="1">
      <alignment horizontal="center" vertical="center"/>
    </xf>
    <xf numFmtId="2" fontId="5" fillId="0" borderId="0" xfId="2" applyNumberFormat="1" applyFont="1" applyAlignment="1">
      <alignment vertical="center"/>
    </xf>
    <xf numFmtId="2" fontId="6" fillId="0" borderId="0" xfId="2" applyNumberFormat="1" applyFont="1" applyAlignment="1">
      <alignment vertical="center"/>
    </xf>
    <xf numFmtId="0" fontId="5" fillId="0" borderId="0" xfId="2" applyFont="1" applyAlignment="1">
      <alignment horizontal="center" vertical="center"/>
    </xf>
    <xf numFmtId="3" fontId="6" fillId="3" borderId="1" xfId="2" applyNumberFormat="1" applyFont="1" applyFill="1" applyBorder="1" applyAlignment="1">
      <alignment vertical="center"/>
    </xf>
    <xf numFmtId="0" fontId="9" fillId="2" borderId="2" xfId="2" applyFont="1" applyFill="1" applyBorder="1" applyAlignment="1">
      <alignment horizontal="center" vertical="center"/>
    </xf>
    <xf numFmtId="0" fontId="9" fillId="2" borderId="3" xfId="2" applyFont="1" applyFill="1" applyBorder="1" applyAlignment="1">
      <alignment vertical="center"/>
    </xf>
    <xf numFmtId="0" fontId="9" fillId="2" borderId="3" xfId="2" applyFont="1" applyFill="1" applyBorder="1" applyAlignment="1">
      <alignment horizontal="center" vertical="center"/>
    </xf>
    <xf numFmtId="9" fontId="9" fillId="2" borderId="4" xfId="3" applyFont="1" applyFill="1" applyBorder="1" applyAlignment="1">
      <alignment horizontal="center" vertical="center"/>
    </xf>
    <xf numFmtId="3" fontId="9" fillId="2" borderId="3" xfId="2" applyNumberFormat="1" applyFont="1" applyFill="1" applyBorder="1" applyAlignment="1">
      <alignment vertical="center"/>
    </xf>
    <xf numFmtId="3" fontId="8" fillId="2" borderId="4" xfId="2" applyNumberFormat="1" applyFont="1" applyFill="1" applyBorder="1" applyAlignment="1">
      <alignment vertical="center"/>
    </xf>
    <xf numFmtId="3" fontId="9" fillId="2" borderId="2" xfId="2" applyNumberFormat="1" applyFont="1" applyFill="1" applyBorder="1" applyAlignment="1">
      <alignment vertical="center"/>
    </xf>
    <xf numFmtId="3" fontId="9" fillId="2" borderId="1" xfId="2" applyNumberFormat="1" applyFont="1" applyFill="1" applyBorder="1" applyAlignment="1">
      <alignment vertical="center"/>
    </xf>
    <xf numFmtId="3" fontId="8" fillId="4" borderId="1" xfId="2" applyNumberFormat="1" applyFont="1" applyFill="1" applyBorder="1" applyAlignment="1">
      <alignment vertical="center"/>
    </xf>
    <xf numFmtId="0" fontId="9" fillId="0" borderId="0" xfId="2" applyFont="1" applyAlignment="1">
      <alignment vertical="center"/>
    </xf>
    <xf numFmtId="0" fontId="9" fillId="0" borderId="0" xfId="2" applyFont="1" applyAlignment="1">
      <alignment horizontal="left" vertical="center"/>
    </xf>
    <xf numFmtId="0" fontId="8" fillId="0" borderId="0" xfId="2" applyFont="1" applyAlignment="1">
      <alignment vertical="center"/>
    </xf>
    <xf numFmtId="0" fontId="8" fillId="0" borderId="0" xfId="2" applyFont="1" applyAlignment="1">
      <alignment horizontal="center" vertical="center"/>
    </xf>
    <xf numFmtId="2" fontId="12" fillId="0" borderId="0" xfId="2" applyNumberFormat="1" applyFont="1" applyAlignment="1">
      <alignment horizontal="left" vertical="center"/>
    </xf>
    <xf numFmtId="2" fontId="9" fillId="0" borderId="0" xfId="2" applyNumberFormat="1" applyFont="1" applyAlignment="1">
      <alignment vertical="center"/>
    </xf>
    <xf numFmtId="2" fontId="8" fillId="0" borderId="0" xfId="2" applyNumberFormat="1" applyFont="1" applyAlignment="1">
      <alignment vertical="center"/>
    </xf>
    <xf numFmtId="2" fontId="8" fillId="0" borderId="0" xfId="2" applyNumberFormat="1" applyFont="1" applyAlignment="1">
      <alignment horizontal="center" vertical="center"/>
    </xf>
    <xf numFmtId="0" fontId="8" fillId="5" borderId="5" xfId="2" applyFont="1" applyFill="1" applyBorder="1" applyAlignment="1">
      <alignment vertical="center"/>
    </xf>
    <xf numFmtId="3" fontId="8" fillId="5" borderId="5" xfId="2" applyNumberFormat="1" applyFont="1" applyFill="1" applyBorder="1" applyAlignment="1">
      <alignment horizontal="center" vertical="center"/>
    </xf>
    <xf numFmtId="3" fontId="8" fillId="5" borderId="5" xfId="2" applyNumberFormat="1" applyFont="1" applyFill="1" applyBorder="1" applyAlignment="1">
      <alignment vertical="center"/>
    </xf>
    <xf numFmtId="3" fontId="8" fillId="5" borderId="6" xfId="2" applyNumberFormat="1" applyFont="1" applyFill="1" applyBorder="1" applyAlignment="1">
      <alignment vertical="center"/>
    </xf>
    <xf numFmtId="3" fontId="6" fillId="5" borderId="7" xfId="2" applyNumberFormat="1" applyFont="1" applyFill="1" applyBorder="1" applyAlignment="1">
      <alignment vertical="center"/>
    </xf>
    <xf numFmtId="0" fontId="9" fillId="2" borderId="3" xfId="2" applyFont="1" applyFill="1" applyBorder="1" applyAlignment="1">
      <alignment horizontal="left" vertical="center"/>
    </xf>
    <xf numFmtId="0" fontId="8" fillId="2" borderId="3" xfId="2" applyFont="1" applyFill="1" applyBorder="1" applyAlignment="1">
      <alignment vertical="center"/>
    </xf>
    <xf numFmtId="0" fontId="8" fillId="5" borderId="8" xfId="2" applyFont="1" applyFill="1" applyBorder="1" applyAlignment="1">
      <alignment horizontal="left" vertical="center"/>
    </xf>
    <xf numFmtId="0" fontId="8" fillId="5" borderId="8" xfId="2" applyFont="1" applyFill="1" applyBorder="1" applyAlignment="1">
      <alignment vertical="center"/>
    </xf>
    <xf numFmtId="3" fontId="8" fillId="5" borderId="8" xfId="2" applyNumberFormat="1" applyFont="1" applyFill="1" applyBorder="1" applyAlignment="1">
      <alignment horizontal="center" vertical="center"/>
    </xf>
    <xf numFmtId="3" fontId="8" fillId="5" borderId="8" xfId="2" applyNumberFormat="1" applyFont="1" applyFill="1" applyBorder="1" applyAlignment="1">
      <alignment vertical="center"/>
    </xf>
    <xf numFmtId="3" fontId="8" fillId="5" borderId="9" xfId="2" applyNumberFormat="1" applyFont="1" applyFill="1" applyBorder="1" applyAlignment="1">
      <alignment horizontal="center" vertical="center"/>
    </xf>
    <xf numFmtId="3" fontId="8" fillId="5" borderId="10" xfId="2" applyNumberFormat="1" applyFont="1" applyFill="1" applyBorder="1" applyAlignment="1">
      <alignment vertical="center"/>
    </xf>
    <xf numFmtId="3" fontId="8" fillId="5" borderId="9" xfId="2" applyNumberFormat="1" applyFont="1" applyFill="1" applyBorder="1" applyAlignment="1">
      <alignment vertical="center"/>
    </xf>
    <xf numFmtId="3" fontId="8" fillId="5" borderId="11" xfId="2" applyNumberFormat="1" applyFont="1" applyFill="1" applyBorder="1" applyAlignment="1">
      <alignment vertical="center"/>
    </xf>
    <xf numFmtId="3" fontId="8" fillId="2" borderId="1" xfId="2" applyNumberFormat="1" applyFont="1" applyFill="1" applyBorder="1" applyAlignment="1">
      <alignment vertical="center"/>
    </xf>
    <xf numFmtId="3" fontId="8" fillId="2" borderId="1" xfId="2" applyNumberFormat="1" applyFont="1" applyFill="1" applyBorder="1" applyAlignment="1">
      <alignment horizontal="center" vertical="center"/>
    </xf>
    <xf numFmtId="3" fontId="6" fillId="5" borderId="11" xfId="2" applyNumberFormat="1" applyFont="1" applyFill="1" applyBorder="1" applyAlignment="1">
      <alignment vertical="center"/>
    </xf>
    <xf numFmtId="164" fontId="6" fillId="5" borderId="13" xfId="1" applyNumberFormat="1" applyFont="1" applyFill="1" applyBorder="1" applyAlignment="1">
      <alignment vertical="center"/>
    </xf>
    <xf numFmtId="0" fontId="8" fillId="2" borderId="15" xfId="2" applyFont="1" applyFill="1" applyBorder="1" applyAlignment="1">
      <alignment vertical="center"/>
    </xf>
    <xf numFmtId="0" fontId="9" fillId="2" borderId="15" xfId="2" applyFont="1" applyFill="1" applyBorder="1" applyAlignment="1">
      <alignment horizontal="center" vertical="center"/>
    </xf>
    <xf numFmtId="9" fontId="9" fillId="2" borderId="16" xfId="3" applyFont="1" applyFill="1" applyBorder="1" applyAlignment="1">
      <alignment horizontal="center" vertical="center"/>
    </xf>
    <xf numFmtId="3" fontId="8" fillId="2" borderId="16" xfId="2" applyNumberFormat="1" applyFont="1" applyFill="1" applyBorder="1" applyAlignment="1">
      <alignment vertical="center"/>
    </xf>
    <xf numFmtId="3" fontId="8" fillId="2" borderId="17" xfId="2" applyNumberFormat="1" applyFont="1" applyFill="1" applyBorder="1" applyAlignment="1">
      <alignment vertical="center"/>
    </xf>
    <xf numFmtId="3" fontId="9" fillId="2" borderId="15" xfId="2" applyNumberFormat="1" applyFont="1" applyFill="1" applyBorder="1" applyAlignment="1">
      <alignment vertical="center"/>
    </xf>
    <xf numFmtId="3" fontId="8" fillId="4" borderId="17" xfId="2" applyNumberFormat="1" applyFont="1" applyFill="1" applyBorder="1" applyAlignment="1">
      <alignment vertical="center"/>
    </xf>
    <xf numFmtId="3" fontId="6" fillId="3" borderId="17" xfId="2" applyNumberFormat="1" applyFont="1" applyFill="1" applyBorder="1" applyAlignment="1">
      <alignment vertical="center"/>
    </xf>
    <xf numFmtId="0" fontId="9" fillId="2" borderId="19" xfId="2" applyFont="1" applyFill="1" applyBorder="1" applyAlignment="1">
      <alignment horizontal="center" vertical="center"/>
    </xf>
    <xf numFmtId="0" fontId="9" fillId="2" borderId="15" xfId="2" applyFont="1" applyFill="1" applyBorder="1" applyAlignment="1">
      <alignment horizontal="left" vertical="center"/>
    </xf>
    <xf numFmtId="0" fontId="9" fillId="2" borderId="15" xfId="2" applyFont="1" applyFill="1" applyBorder="1" applyAlignment="1">
      <alignment vertical="center" wrapText="1"/>
    </xf>
    <xf numFmtId="3" fontId="9" fillId="2" borderId="19" xfId="2" applyNumberFormat="1" applyFont="1" applyFill="1" applyBorder="1" applyAlignment="1">
      <alignment vertical="center"/>
    </xf>
    <xf numFmtId="3" fontId="8" fillId="2" borderId="17" xfId="2" applyNumberFormat="1" applyFont="1" applyFill="1" applyBorder="1" applyAlignment="1">
      <alignment horizontal="center" vertical="center"/>
    </xf>
    <xf numFmtId="0" fontId="9" fillId="2" borderId="15" xfId="2" applyFont="1" applyFill="1" applyBorder="1" applyAlignment="1">
      <alignment vertical="center"/>
    </xf>
    <xf numFmtId="3" fontId="9" fillId="2" borderId="17" xfId="2" applyNumberFormat="1" applyFont="1" applyFill="1" applyBorder="1" applyAlignment="1">
      <alignment vertical="center"/>
    </xf>
    <xf numFmtId="0" fontId="9" fillId="0" borderId="20" xfId="2" applyFont="1" applyBorder="1" applyAlignment="1">
      <alignment horizontal="center" vertical="center"/>
    </xf>
    <xf numFmtId="0" fontId="9" fillId="0" borderId="21" xfId="2" applyFont="1" applyBorder="1" applyAlignment="1">
      <alignment horizontal="left" vertical="center"/>
    </xf>
    <xf numFmtId="0" fontId="9" fillId="0" borderId="21" xfId="0" applyFont="1" applyBorder="1" applyAlignment="1">
      <alignment vertical="center"/>
    </xf>
    <xf numFmtId="0" fontId="8" fillId="2" borderId="21" xfId="2" applyFont="1" applyFill="1" applyBorder="1" applyAlignment="1">
      <alignment vertical="center"/>
    </xf>
    <xf numFmtId="0" fontId="9" fillId="2" borderId="21" xfId="2" applyFont="1" applyFill="1" applyBorder="1" applyAlignment="1">
      <alignment horizontal="center" vertical="center"/>
    </xf>
    <xf numFmtId="9" fontId="9" fillId="2" borderId="22" xfId="3" applyFont="1" applyFill="1" applyBorder="1" applyAlignment="1">
      <alignment horizontal="center" vertical="center"/>
    </xf>
    <xf numFmtId="3" fontId="9" fillId="0" borderId="20" xfId="2" applyNumberFormat="1" applyFont="1" applyBorder="1" applyAlignment="1">
      <alignment vertical="center"/>
    </xf>
    <xf numFmtId="3" fontId="9" fillId="0" borderId="21" xfId="2" applyNumberFormat="1" applyFont="1" applyBorder="1" applyAlignment="1">
      <alignment vertical="center"/>
    </xf>
    <xf numFmtId="3" fontId="8" fillId="2" borderId="22" xfId="2" applyNumberFormat="1" applyFont="1" applyFill="1" applyBorder="1" applyAlignment="1">
      <alignment vertical="center"/>
    </xf>
    <xf numFmtId="3" fontId="9" fillId="0" borderId="23" xfId="2" applyNumberFormat="1" applyFont="1" applyBorder="1" applyAlignment="1">
      <alignment vertical="center"/>
    </xf>
    <xf numFmtId="3" fontId="8" fillId="2" borderId="23" xfId="2" applyNumberFormat="1" applyFont="1" applyFill="1" applyBorder="1" applyAlignment="1">
      <alignment vertical="center"/>
    </xf>
    <xf numFmtId="3" fontId="9" fillId="2" borderId="21" xfId="2" applyNumberFormat="1" applyFont="1" applyFill="1" applyBorder="1" applyAlignment="1">
      <alignment vertical="center"/>
    </xf>
    <xf numFmtId="3" fontId="8" fillId="4" borderId="23" xfId="2" applyNumberFormat="1" applyFont="1" applyFill="1" applyBorder="1" applyAlignment="1">
      <alignment vertical="center"/>
    </xf>
    <xf numFmtId="3" fontId="6" fillId="3" borderId="23" xfId="2" applyNumberFormat="1" applyFont="1" applyFill="1" applyBorder="1" applyAlignment="1">
      <alignment vertical="center"/>
    </xf>
    <xf numFmtId="0" fontId="9" fillId="2" borderId="20" xfId="2" applyFont="1" applyFill="1" applyBorder="1" applyAlignment="1">
      <alignment horizontal="center" vertical="center"/>
    </xf>
    <xf numFmtId="0" fontId="9" fillId="2" borderId="21" xfId="2" applyFont="1" applyFill="1" applyBorder="1" applyAlignment="1">
      <alignment horizontal="left" vertical="center"/>
    </xf>
    <xf numFmtId="3" fontId="9" fillId="2" borderId="20" xfId="2" applyNumberFormat="1" applyFont="1" applyFill="1" applyBorder="1" applyAlignment="1">
      <alignment vertical="center"/>
    </xf>
    <xf numFmtId="0" fontId="9" fillId="2" borderId="21" xfId="2" applyFont="1" applyFill="1" applyBorder="1" applyAlignment="1">
      <alignment vertical="center"/>
    </xf>
    <xf numFmtId="0" fontId="8" fillId="5" borderId="5" xfId="2" applyFont="1" applyFill="1" applyBorder="1" applyAlignment="1">
      <alignment horizontal="left" vertical="center"/>
    </xf>
    <xf numFmtId="3" fontId="8" fillId="5" borderId="6" xfId="2" applyNumberFormat="1" applyFont="1" applyFill="1" applyBorder="1" applyAlignment="1">
      <alignment horizontal="center" vertical="center"/>
    </xf>
    <xf numFmtId="3" fontId="8" fillId="5" borderId="25" xfId="2" applyNumberFormat="1" applyFont="1" applyFill="1" applyBorder="1" applyAlignment="1">
      <alignment vertical="center"/>
    </xf>
    <xf numFmtId="3" fontId="8" fillId="5" borderId="7" xfId="2" applyNumberFormat="1" applyFont="1" applyFill="1" applyBorder="1" applyAlignment="1">
      <alignment vertical="center"/>
    </xf>
    <xf numFmtId="0" fontId="8" fillId="7" borderId="25" xfId="2" applyFont="1" applyFill="1" applyBorder="1" applyAlignment="1">
      <alignment horizontal="left" vertical="center"/>
    </xf>
    <xf numFmtId="0" fontId="8" fillId="7" borderId="5" xfId="2" applyFont="1" applyFill="1" applyBorder="1" applyAlignment="1">
      <alignment horizontal="left" vertical="center"/>
    </xf>
    <xf numFmtId="0" fontId="8" fillId="7" borderId="5" xfId="2" applyFont="1" applyFill="1" applyBorder="1" applyAlignment="1">
      <alignment vertical="center"/>
    </xf>
    <xf numFmtId="3" fontId="8" fillId="7" borderId="5" xfId="2" applyNumberFormat="1" applyFont="1" applyFill="1" applyBorder="1" applyAlignment="1">
      <alignment horizontal="center" vertical="center"/>
    </xf>
    <xf numFmtId="3" fontId="8" fillId="7" borderId="6" xfId="2" applyNumberFormat="1" applyFont="1" applyFill="1" applyBorder="1" applyAlignment="1">
      <alignment horizontal="center" vertical="center"/>
    </xf>
    <xf numFmtId="3" fontId="8" fillId="7" borderId="25" xfId="2" applyNumberFormat="1" applyFont="1" applyFill="1" applyBorder="1" applyAlignment="1">
      <alignment vertical="center"/>
    </xf>
    <xf numFmtId="3" fontId="8" fillId="7" borderId="5" xfId="2" applyNumberFormat="1" applyFont="1" applyFill="1" applyBorder="1" applyAlignment="1">
      <alignment vertical="center"/>
    </xf>
    <xf numFmtId="3" fontId="8" fillId="7" borderId="6" xfId="2" applyNumberFormat="1" applyFont="1" applyFill="1" applyBorder="1" applyAlignment="1">
      <alignment vertical="center"/>
    </xf>
    <xf numFmtId="3" fontId="8" fillId="7" borderId="7" xfId="2" applyNumberFormat="1" applyFont="1" applyFill="1" applyBorder="1" applyAlignment="1">
      <alignment vertical="center"/>
    </xf>
    <xf numFmtId="3" fontId="6" fillId="7" borderId="7" xfId="2" applyNumberFormat="1" applyFont="1" applyFill="1" applyBorder="1" applyAlignment="1">
      <alignment vertical="center"/>
    </xf>
    <xf numFmtId="164" fontId="6" fillId="7" borderId="13" xfId="1" applyNumberFormat="1" applyFont="1" applyFill="1" applyBorder="1" applyAlignment="1">
      <alignment vertical="center"/>
    </xf>
    <xf numFmtId="0" fontId="8" fillId="7" borderId="26" xfId="2" applyFont="1" applyFill="1" applyBorder="1" applyAlignment="1">
      <alignment horizontal="left" vertical="center"/>
    </xf>
    <xf numFmtId="0" fontId="8" fillId="7" borderId="27" xfId="2" applyFont="1" applyFill="1" applyBorder="1" applyAlignment="1">
      <alignment horizontal="left" vertical="center"/>
    </xf>
    <xf numFmtId="0" fontId="8" fillId="7" borderId="27" xfId="2" applyFont="1" applyFill="1" applyBorder="1" applyAlignment="1">
      <alignment vertical="center"/>
    </xf>
    <xf numFmtId="3" fontId="8" fillId="7" borderId="27" xfId="2" applyNumberFormat="1" applyFont="1" applyFill="1" applyBorder="1" applyAlignment="1">
      <alignment horizontal="center" vertical="center"/>
    </xf>
    <xf numFmtId="3" fontId="8" fillId="7" borderId="28" xfId="2" applyNumberFormat="1" applyFont="1" applyFill="1" applyBorder="1" applyAlignment="1">
      <alignment horizontal="center" vertical="center"/>
    </xf>
    <xf numFmtId="3" fontId="8" fillId="7" borderId="26" xfId="2" applyNumberFormat="1" applyFont="1" applyFill="1" applyBorder="1" applyAlignment="1">
      <alignment vertical="center"/>
    </xf>
    <xf numFmtId="3" fontId="8" fillId="7" borderId="27" xfId="2" applyNumberFormat="1" applyFont="1" applyFill="1" applyBorder="1" applyAlignment="1">
      <alignment vertical="center"/>
    </xf>
    <xf numFmtId="3" fontId="8" fillId="7" borderId="28" xfId="2" applyNumberFormat="1" applyFont="1" applyFill="1" applyBorder="1" applyAlignment="1">
      <alignment vertical="center"/>
    </xf>
    <xf numFmtId="3" fontId="8" fillId="7" borderId="29" xfId="2" applyNumberFormat="1" applyFont="1" applyFill="1" applyBorder="1" applyAlignment="1">
      <alignment vertical="center"/>
    </xf>
    <xf numFmtId="3" fontId="6" fillId="7" borderId="29" xfId="2" applyNumberFormat="1" applyFont="1" applyFill="1" applyBorder="1" applyAlignment="1">
      <alignment vertical="center"/>
    </xf>
    <xf numFmtId="164" fontId="6" fillId="7" borderId="30" xfId="1" applyNumberFormat="1" applyFont="1" applyFill="1" applyBorder="1" applyAlignment="1">
      <alignment vertical="center"/>
    </xf>
    <xf numFmtId="0" fontId="8" fillId="5" borderId="10" xfId="2" applyFont="1" applyFill="1" applyBorder="1" applyAlignment="1">
      <alignment horizontal="left" vertical="center"/>
    </xf>
    <xf numFmtId="164" fontId="6" fillId="5" borderId="31" xfId="1" applyNumberFormat="1" applyFont="1" applyFill="1" applyBorder="1" applyAlignment="1">
      <alignment vertical="center"/>
    </xf>
    <xf numFmtId="0" fontId="8" fillId="5" borderId="25" xfId="2" applyFont="1" applyFill="1" applyBorder="1" applyAlignment="1">
      <alignment horizontal="left" vertical="center"/>
    </xf>
    <xf numFmtId="3" fontId="8" fillId="5" borderId="7" xfId="2" applyNumberFormat="1" applyFont="1" applyFill="1" applyBorder="1" applyAlignment="1">
      <alignment horizontal="right" vertical="center"/>
    </xf>
    <xf numFmtId="0" fontId="6" fillId="2" borderId="9" xfId="2" applyFont="1" applyFill="1" applyBorder="1" applyAlignment="1">
      <alignment horizontal="center" vertical="center"/>
    </xf>
    <xf numFmtId="0" fontId="6" fillId="2" borderId="10" xfId="2" applyFont="1" applyFill="1" applyBorder="1" applyAlignment="1">
      <alignment horizontal="center" vertical="center" wrapText="1"/>
    </xf>
    <xf numFmtId="0" fontId="6" fillId="2" borderId="8" xfId="2" applyFont="1" applyFill="1" applyBorder="1" applyAlignment="1">
      <alignment horizontal="center" vertical="center" wrapText="1"/>
    </xf>
    <xf numFmtId="0" fontId="9" fillId="0" borderId="0" xfId="2" applyFont="1" applyAlignment="1">
      <alignment horizontal="center" vertical="center"/>
    </xf>
    <xf numFmtId="0" fontId="8" fillId="0" borderId="0" xfId="2" applyFont="1" applyAlignment="1">
      <alignment horizontal="left" vertical="center"/>
    </xf>
    <xf numFmtId="0" fontId="9" fillId="2" borderId="26" xfId="2" applyFont="1" applyFill="1" applyBorder="1" applyAlignment="1">
      <alignment horizontal="center" vertical="center"/>
    </xf>
    <xf numFmtId="0" fontId="9" fillId="2" borderId="27" xfId="2" applyFont="1" applyFill="1" applyBorder="1" applyAlignment="1">
      <alignment horizontal="left" vertical="center"/>
    </xf>
    <xf numFmtId="0" fontId="9" fillId="2" borderId="27" xfId="2" applyFont="1" applyFill="1" applyBorder="1" applyAlignment="1">
      <alignment vertical="center"/>
    </xf>
    <xf numFmtId="0" fontId="8" fillId="2" borderId="27" xfId="2" applyFont="1" applyFill="1" applyBorder="1" applyAlignment="1">
      <alignment vertical="center"/>
    </xf>
    <xf numFmtId="0" fontId="9" fillId="2" borderId="27" xfId="2" applyFont="1" applyFill="1" applyBorder="1" applyAlignment="1">
      <alignment horizontal="center" vertical="center"/>
    </xf>
    <xf numFmtId="9" fontId="9" fillId="2" borderId="28" xfId="3" applyFont="1" applyFill="1" applyBorder="1" applyAlignment="1">
      <alignment horizontal="center" vertical="center"/>
    </xf>
    <xf numFmtId="3" fontId="9" fillId="2" borderId="27" xfId="2" applyNumberFormat="1" applyFont="1" applyFill="1" applyBorder="1" applyAlignment="1">
      <alignment vertical="center"/>
    </xf>
    <xf numFmtId="3" fontId="8" fillId="2" borderId="28" xfId="2" applyNumberFormat="1" applyFont="1" applyFill="1" applyBorder="1" applyAlignment="1">
      <alignment vertical="center"/>
    </xf>
    <xf numFmtId="3" fontId="9" fillId="2" borderId="26" xfId="2" applyNumberFormat="1" applyFont="1" applyFill="1" applyBorder="1" applyAlignment="1">
      <alignment vertical="center"/>
    </xf>
    <xf numFmtId="3" fontId="8" fillId="2" borderId="29" xfId="2" applyNumberFormat="1" applyFont="1" applyFill="1" applyBorder="1" applyAlignment="1">
      <alignment vertical="center"/>
    </xf>
    <xf numFmtId="3" fontId="8" fillId="4" borderId="29" xfId="2" applyNumberFormat="1" applyFont="1" applyFill="1" applyBorder="1" applyAlignment="1">
      <alignment vertical="center"/>
    </xf>
    <xf numFmtId="3" fontId="6" fillId="3" borderId="29" xfId="2" applyNumberFormat="1" applyFont="1" applyFill="1" applyBorder="1" applyAlignment="1">
      <alignment vertical="center"/>
    </xf>
    <xf numFmtId="0" fontId="9" fillId="0" borderId="0" xfId="0" applyFont="1" applyAlignment="1">
      <alignment vertical="center"/>
    </xf>
    <xf numFmtId="0" fontId="11" fillId="0" borderId="0" xfId="0" applyFont="1" applyAlignment="1">
      <alignment vertical="center"/>
    </xf>
    <xf numFmtId="0" fontId="9" fillId="2" borderId="27" xfId="2" applyFont="1" applyFill="1" applyBorder="1" applyAlignment="1">
      <alignment vertical="center" wrapText="1"/>
    </xf>
    <xf numFmtId="0" fontId="13" fillId="0" borderId="0" xfId="2" applyFont="1" applyAlignment="1">
      <alignment vertical="center"/>
    </xf>
    <xf numFmtId="9" fontId="9" fillId="0" borderId="4" xfId="3" applyFont="1" applyFill="1" applyBorder="1" applyAlignment="1">
      <alignment horizontal="center" vertical="center" wrapText="1"/>
    </xf>
    <xf numFmtId="10" fontId="8" fillId="0" borderId="0" xfId="3" applyNumberFormat="1" applyFont="1" applyBorder="1" applyAlignment="1">
      <alignment vertical="center"/>
    </xf>
    <xf numFmtId="0" fontId="8" fillId="0" borderId="32" xfId="2" applyFont="1" applyBorder="1" applyAlignment="1">
      <alignment horizontal="left" vertical="center"/>
    </xf>
    <xf numFmtId="0" fontId="9" fillId="0" borderId="32" xfId="0" applyFont="1" applyBorder="1" applyAlignment="1">
      <alignment vertical="center"/>
    </xf>
    <xf numFmtId="0" fontId="9" fillId="0" borderId="32" xfId="0" applyFont="1" applyBorder="1" applyAlignment="1">
      <alignment horizontal="center" vertical="center"/>
    </xf>
    <xf numFmtId="0" fontId="11" fillId="0" borderId="32" xfId="0" applyFont="1" applyBorder="1" applyAlignment="1">
      <alignment vertical="center"/>
    </xf>
    <xf numFmtId="0" fontId="0" fillId="0" borderId="32" xfId="0" applyBorder="1" applyAlignment="1">
      <alignment vertical="center"/>
    </xf>
    <xf numFmtId="3" fontId="8" fillId="2" borderId="1" xfId="2" applyNumberFormat="1" applyFont="1" applyFill="1" applyBorder="1" applyAlignment="1">
      <alignment horizontal="center" vertical="center" wrapText="1"/>
    </xf>
    <xf numFmtId="0" fontId="8" fillId="2" borderId="21" xfId="2" applyFont="1" applyFill="1" applyBorder="1" applyAlignment="1">
      <alignment horizontal="center" vertical="center"/>
    </xf>
    <xf numFmtId="3" fontId="8" fillId="2" borderId="23" xfId="2" applyNumberFormat="1" applyFont="1" applyFill="1" applyBorder="1" applyAlignment="1">
      <alignment horizontal="center" vertical="center"/>
    </xf>
    <xf numFmtId="0" fontId="9" fillId="0" borderId="21" xfId="2" applyFont="1" applyBorder="1" applyAlignment="1">
      <alignment horizontal="left" vertical="center" wrapText="1"/>
    </xf>
    <xf numFmtId="164" fontId="3" fillId="6" borderId="24" xfId="1" applyNumberFormat="1" applyFont="1" applyFill="1" applyBorder="1" applyAlignment="1">
      <alignment horizontal="center" vertical="center"/>
    </xf>
    <xf numFmtId="164" fontId="6" fillId="7" borderId="30" xfId="1" applyNumberFormat="1" applyFont="1" applyFill="1" applyBorder="1" applyAlignment="1">
      <alignment horizontal="center" vertical="center"/>
    </xf>
    <xf numFmtId="164" fontId="6" fillId="5" borderId="31" xfId="1" applyNumberFormat="1" applyFont="1" applyFill="1" applyBorder="1" applyAlignment="1">
      <alignment horizontal="center" vertical="center"/>
    </xf>
    <xf numFmtId="0" fontId="14" fillId="0" borderId="3" xfId="2" applyFont="1" applyBorder="1" applyAlignment="1">
      <alignment horizontal="center" vertical="center" wrapText="1"/>
    </xf>
    <xf numFmtId="0" fontId="15" fillId="0" borderId="33" xfId="2" applyFont="1" applyBorder="1" applyAlignment="1">
      <alignment vertical="center"/>
    </xf>
    <xf numFmtId="0" fontId="15" fillId="0" borderId="34" xfId="2" applyFont="1" applyBorder="1" applyAlignment="1">
      <alignment vertical="center"/>
    </xf>
    <xf numFmtId="0" fontId="15" fillId="0" borderId="35" xfId="2" applyFont="1" applyBorder="1" applyAlignment="1">
      <alignment vertical="center"/>
    </xf>
    <xf numFmtId="0" fontId="15" fillId="0" borderId="36" xfId="2" applyFont="1" applyBorder="1" applyAlignment="1">
      <alignment vertical="center"/>
    </xf>
    <xf numFmtId="0" fontId="15" fillId="0" borderId="0" xfId="2" applyFont="1" applyAlignment="1">
      <alignment vertical="center" wrapText="1"/>
    </xf>
    <xf numFmtId="0" fontId="15" fillId="0" borderId="0" xfId="2" applyFont="1" applyAlignment="1">
      <alignment vertical="center"/>
    </xf>
    <xf numFmtId="3" fontId="9" fillId="2" borderId="37" xfId="2" applyNumberFormat="1" applyFont="1" applyFill="1" applyBorder="1" applyAlignment="1">
      <alignment vertical="center"/>
    </xf>
    <xf numFmtId="3" fontId="9" fillId="2" borderId="38" xfId="2" applyNumberFormat="1" applyFont="1" applyFill="1" applyBorder="1" applyAlignment="1">
      <alignment vertical="center"/>
    </xf>
    <xf numFmtId="3" fontId="9" fillId="2" borderId="39" xfId="2" applyNumberFormat="1" applyFont="1" applyFill="1" applyBorder="1" applyAlignment="1">
      <alignment vertical="center"/>
    </xf>
    <xf numFmtId="3" fontId="9" fillId="2" borderId="40" xfId="2" applyNumberFormat="1" applyFont="1" applyFill="1" applyBorder="1" applyAlignment="1">
      <alignment vertical="center"/>
    </xf>
    <xf numFmtId="3" fontId="9" fillId="2" borderId="41" xfId="2" applyNumberFormat="1" applyFont="1" applyFill="1" applyBorder="1" applyAlignment="1">
      <alignment vertical="center"/>
    </xf>
    <xf numFmtId="3" fontId="9" fillId="2" borderId="42" xfId="2" applyNumberFormat="1" applyFont="1" applyFill="1" applyBorder="1" applyAlignment="1">
      <alignment vertical="center"/>
    </xf>
    <xf numFmtId="3" fontId="9" fillId="2" borderId="43" xfId="2" applyNumberFormat="1" applyFont="1" applyFill="1" applyBorder="1" applyAlignment="1">
      <alignment vertical="center"/>
    </xf>
    <xf numFmtId="3" fontId="9" fillId="2" borderId="44" xfId="2" applyNumberFormat="1" applyFont="1" applyFill="1" applyBorder="1" applyAlignment="1">
      <alignment vertical="center"/>
    </xf>
    <xf numFmtId="3" fontId="16" fillId="2" borderId="2" xfId="2" applyNumberFormat="1" applyFont="1" applyFill="1" applyBorder="1" applyAlignment="1">
      <alignment vertical="center"/>
    </xf>
    <xf numFmtId="3" fontId="16" fillId="2" borderId="44" xfId="2" applyNumberFormat="1" applyFont="1" applyFill="1" applyBorder="1" applyAlignment="1">
      <alignment vertical="center"/>
    </xf>
    <xf numFmtId="3" fontId="16" fillId="2" borderId="40" xfId="2" applyNumberFormat="1" applyFont="1" applyFill="1" applyBorder="1" applyAlignment="1">
      <alignment vertical="center"/>
    </xf>
    <xf numFmtId="3" fontId="16" fillId="2" borderId="41" xfId="2" applyNumberFormat="1" applyFont="1" applyFill="1" applyBorder="1" applyAlignment="1">
      <alignment vertical="center"/>
    </xf>
    <xf numFmtId="3" fontId="16" fillId="2" borderId="3" xfId="2" applyNumberFormat="1" applyFont="1" applyFill="1" applyBorder="1" applyAlignment="1">
      <alignment vertical="center"/>
    </xf>
    <xf numFmtId="3" fontId="16" fillId="0" borderId="20" xfId="2" applyNumberFormat="1" applyFont="1" applyBorder="1" applyAlignment="1">
      <alignment vertical="center"/>
    </xf>
    <xf numFmtId="3" fontId="16" fillId="0" borderId="21" xfId="2" applyNumberFormat="1" applyFont="1" applyBorder="1" applyAlignment="1">
      <alignment vertical="center"/>
    </xf>
    <xf numFmtId="3" fontId="9" fillId="2" borderId="45" xfId="2" applyNumberFormat="1" applyFont="1" applyFill="1" applyBorder="1" applyAlignment="1">
      <alignment vertical="center"/>
    </xf>
    <xf numFmtId="3" fontId="9" fillId="2" borderId="46" xfId="2" applyNumberFormat="1" applyFont="1" applyFill="1" applyBorder="1" applyAlignment="1">
      <alignment vertical="center"/>
    </xf>
    <xf numFmtId="3" fontId="9" fillId="2" borderId="29" xfId="2" applyNumberFormat="1" applyFont="1" applyFill="1" applyBorder="1" applyAlignment="1">
      <alignment vertical="center"/>
    </xf>
    <xf numFmtId="3" fontId="9" fillId="2" borderId="47" xfId="2" applyNumberFormat="1" applyFont="1" applyFill="1" applyBorder="1" applyAlignment="1">
      <alignment vertical="center"/>
    </xf>
    <xf numFmtId="3" fontId="8" fillId="2" borderId="48" xfId="2" applyNumberFormat="1" applyFont="1" applyFill="1" applyBorder="1" applyAlignment="1">
      <alignment vertical="center"/>
    </xf>
    <xf numFmtId="3" fontId="9" fillId="2" borderId="49" xfId="2" applyNumberFormat="1" applyFont="1" applyFill="1" applyBorder="1" applyAlignment="1">
      <alignment vertical="center"/>
    </xf>
    <xf numFmtId="3" fontId="9" fillId="2" borderId="50" xfId="2" applyNumberFormat="1" applyFont="1" applyFill="1" applyBorder="1" applyAlignment="1">
      <alignment vertical="center"/>
    </xf>
    <xf numFmtId="3" fontId="9" fillId="2" borderId="8" xfId="2" applyNumberFormat="1" applyFont="1" applyFill="1" applyBorder="1" applyAlignment="1">
      <alignment vertical="center"/>
    </xf>
    <xf numFmtId="3" fontId="8" fillId="2" borderId="9" xfId="2" applyNumberFormat="1" applyFont="1" applyFill="1" applyBorder="1" applyAlignment="1">
      <alignment vertical="center"/>
    </xf>
    <xf numFmtId="3" fontId="9" fillId="2" borderId="11" xfId="2" applyNumberFormat="1" applyFont="1" applyFill="1" applyBorder="1" applyAlignment="1">
      <alignment vertical="center"/>
    </xf>
    <xf numFmtId="3" fontId="9" fillId="2" borderId="10" xfId="2" applyNumberFormat="1" applyFont="1" applyFill="1" applyBorder="1" applyAlignment="1">
      <alignment vertical="center"/>
    </xf>
    <xf numFmtId="3" fontId="9" fillId="2" borderId="51" xfId="2" applyNumberFormat="1" applyFont="1" applyFill="1" applyBorder="1" applyAlignment="1">
      <alignment vertical="center"/>
    </xf>
    <xf numFmtId="3" fontId="8" fillId="2" borderId="11" xfId="2" applyNumberFormat="1" applyFont="1" applyFill="1" applyBorder="1" applyAlignment="1">
      <alignment horizontal="center" vertical="center"/>
    </xf>
    <xf numFmtId="3" fontId="8" fillId="4" borderId="11" xfId="2" applyNumberFormat="1" applyFont="1" applyFill="1" applyBorder="1" applyAlignment="1">
      <alignment vertical="center"/>
    </xf>
    <xf numFmtId="3" fontId="6" fillId="3" borderId="11" xfId="2" applyNumberFormat="1" applyFont="1" applyFill="1" applyBorder="1" applyAlignment="1">
      <alignment vertical="center"/>
    </xf>
    <xf numFmtId="0" fontId="3" fillId="0" borderId="14" xfId="2" applyBorder="1" applyAlignment="1">
      <alignment vertical="center"/>
    </xf>
    <xf numFmtId="0" fontId="3" fillId="0" borderId="0" xfId="2" applyAlignment="1">
      <alignment vertical="center"/>
    </xf>
    <xf numFmtId="164" fontId="3" fillId="6" borderId="12" xfId="1" applyNumberFormat="1" applyFont="1" applyFill="1" applyBorder="1" applyAlignment="1">
      <alignment vertical="center"/>
    </xf>
    <xf numFmtId="164" fontId="3" fillId="6" borderId="18" xfId="1" applyNumberFormat="1" applyFont="1" applyFill="1" applyBorder="1" applyAlignment="1">
      <alignment vertical="center"/>
    </xf>
    <xf numFmtId="0" fontId="3" fillId="2" borderId="0" xfId="2" applyFill="1" applyAlignment="1">
      <alignment vertical="center"/>
    </xf>
    <xf numFmtId="164" fontId="3" fillId="6" borderId="24" xfId="1" applyNumberFormat="1" applyFont="1" applyFill="1" applyBorder="1" applyAlignment="1">
      <alignment vertical="center"/>
    </xf>
    <xf numFmtId="164" fontId="3" fillId="2" borderId="0" xfId="1" applyNumberFormat="1" applyFont="1" applyFill="1" applyBorder="1" applyAlignment="1">
      <alignment vertical="center"/>
    </xf>
    <xf numFmtId="164" fontId="3" fillId="6" borderId="30" xfId="1" applyNumberFormat="1" applyFont="1" applyFill="1" applyBorder="1" applyAlignment="1">
      <alignment vertical="center"/>
    </xf>
    <xf numFmtId="164" fontId="3" fillId="6" borderId="31" xfId="1" applyNumberFormat="1" applyFont="1" applyFill="1" applyBorder="1" applyAlignment="1">
      <alignment vertical="center"/>
    </xf>
    <xf numFmtId="164" fontId="3" fillId="2" borderId="32" xfId="1" applyNumberFormat="1" applyFont="1" applyFill="1" applyBorder="1" applyAlignment="1">
      <alignment vertical="center"/>
    </xf>
    <xf numFmtId="2" fontId="3" fillId="0" borderId="0" xfId="2" applyNumberFormat="1" applyAlignment="1">
      <alignment vertical="center"/>
    </xf>
    <xf numFmtId="0" fontId="17" fillId="0" borderId="0" xfId="0" applyFont="1" applyAlignment="1">
      <alignment wrapText="1"/>
    </xf>
    <xf numFmtId="0" fontId="18" fillId="0" borderId="0" xfId="0" applyFont="1"/>
    <xf numFmtId="0" fontId="19" fillId="0" borderId="0" xfId="0" applyFont="1" applyAlignment="1">
      <alignment horizont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6" fillId="6" borderId="29" xfId="2" applyFont="1" applyFill="1" applyBorder="1" applyAlignment="1">
      <alignment horizontal="center" vertical="center" wrapText="1"/>
    </xf>
    <xf numFmtId="0" fontId="6" fillId="6" borderId="11" xfId="2" applyFont="1" applyFill="1" applyBorder="1" applyAlignment="1">
      <alignment horizontal="center" vertical="center" wrapText="1"/>
    </xf>
    <xf numFmtId="0" fontId="6" fillId="2" borderId="27" xfId="2" quotePrefix="1" applyFont="1" applyFill="1" applyBorder="1" applyAlignment="1">
      <alignment horizontal="center" vertical="center" wrapText="1"/>
    </xf>
    <xf numFmtId="0" fontId="6" fillId="2" borderId="8" xfId="2" applyFont="1" applyFill="1" applyBorder="1" applyAlignment="1">
      <alignment horizontal="center" vertical="center"/>
    </xf>
    <xf numFmtId="0" fontId="6" fillId="2" borderId="28" xfId="2" applyFont="1" applyFill="1" applyBorder="1" applyAlignment="1">
      <alignment horizontal="center" vertical="center" wrapText="1"/>
    </xf>
    <xf numFmtId="0" fontId="6" fillId="2" borderId="9" xfId="2" applyFont="1" applyFill="1" applyBorder="1" applyAlignment="1">
      <alignment horizontal="center" vertical="center"/>
    </xf>
    <xf numFmtId="0" fontId="6" fillId="2" borderId="26" xfId="2" applyFont="1" applyFill="1" applyBorder="1" applyAlignment="1">
      <alignment horizontal="center" vertical="center"/>
    </xf>
    <xf numFmtId="0" fontId="6" fillId="2" borderId="27" xfId="2" applyFont="1" applyFill="1" applyBorder="1" applyAlignment="1">
      <alignment horizontal="center" vertical="center"/>
    </xf>
    <xf numFmtId="0" fontId="6" fillId="2" borderId="28" xfId="2" applyFont="1" applyFill="1" applyBorder="1" applyAlignment="1">
      <alignment horizontal="center" vertical="center"/>
    </xf>
    <xf numFmtId="0" fontId="6" fillId="3" borderId="29" xfId="2" applyFont="1" applyFill="1" applyBorder="1" applyAlignment="1">
      <alignment horizontal="center" vertical="center" wrapText="1"/>
    </xf>
    <xf numFmtId="0" fontId="6" fillId="2" borderId="26" xfId="2" applyFont="1" applyFill="1" applyBorder="1" applyAlignment="1">
      <alignment horizontal="center" vertical="center" wrapText="1"/>
    </xf>
    <xf numFmtId="0" fontId="6" fillId="2" borderId="29" xfId="2" applyFont="1" applyFill="1" applyBorder="1" applyAlignment="1">
      <alignment horizontal="center" vertical="center" wrapText="1"/>
    </xf>
    <xf numFmtId="0" fontId="6" fillId="2" borderId="11" xfId="2" applyFont="1" applyFill="1" applyBorder="1" applyAlignment="1">
      <alignment horizontal="center" vertical="center" wrapText="1"/>
    </xf>
    <xf numFmtId="0" fontId="6" fillId="2" borderId="27" xfId="2" applyFont="1" applyFill="1" applyBorder="1" applyAlignment="1">
      <alignment horizontal="center" vertical="center" wrapText="1"/>
    </xf>
    <xf numFmtId="0" fontId="6" fillId="2" borderId="8" xfId="2" applyFont="1" applyFill="1" applyBorder="1" applyAlignment="1">
      <alignment horizontal="center" vertical="center" wrapText="1"/>
    </xf>
    <xf numFmtId="0" fontId="2" fillId="0" borderId="43" xfId="2" applyFont="1" applyBorder="1" applyAlignment="1">
      <alignment horizontal="center" vertical="center"/>
    </xf>
    <xf numFmtId="0" fontId="2" fillId="0" borderId="39" xfId="2" applyFont="1" applyBorder="1" applyAlignment="1">
      <alignment horizontal="center" vertical="center"/>
    </xf>
    <xf numFmtId="0" fontId="4" fillId="0" borderId="39" xfId="0" applyFont="1" applyBorder="1" applyAlignment="1">
      <alignment vertical="center"/>
    </xf>
    <xf numFmtId="0" fontId="0" fillId="0" borderId="39" xfId="0" applyBorder="1" applyAlignment="1">
      <alignment vertical="center"/>
    </xf>
    <xf numFmtId="0" fontId="6" fillId="2" borderId="10" xfId="2" applyFont="1" applyFill="1" applyBorder="1" applyAlignment="1">
      <alignment horizontal="center" vertical="center"/>
    </xf>
    <xf numFmtId="0" fontId="6" fillId="2" borderId="10" xfId="2" applyFont="1" applyFill="1" applyBorder="1" applyAlignment="1">
      <alignment horizontal="center" vertical="center" wrapText="1"/>
    </xf>
    <xf numFmtId="0" fontId="2" fillId="2" borderId="43" xfId="2" applyFont="1" applyFill="1" applyBorder="1" applyAlignment="1">
      <alignment horizontal="center" vertical="center"/>
    </xf>
    <xf numFmtId="0" fontId="2" fillId="2" borderId="39" xfId="2" applyFont="1" applyFill="1" applyBorder="1" applyAlignment="1">
      <alignment horizontal="center" vertical="center"/>
    </xf>
    <xf numFmtId="0" fontId="6" fillId="4" borderId="29" xfId="2" applyFont="1" applyFill="1" applyBorder="1" applyAlignment="1">
      <alignment horizontal="center" vertical="center" wrapText="1"/>
    </xf>
    <xf numFmtId="0" fontId="6" fillId="4" borderId="11" xfId="2" applyFont="1" applyFill="1" applyBorder="1" applyAlignment="1">
      <alignment horizontal="center" vertical="center"/>
    </xf>
    <xf numFmtId="0" fontId="6" fillId="2" borderId="11" xfId="2" applyFont="1" applyFill="1" applyBorder="1" applyAlignment="1">
      <alignment horizontal="center" vertical="center"/>
    </xf>
    <xf numFmtId="0" fontId="15" fillId="0" borderId="3" xfId="2" applyFont="1" applyBorder="1" applyAlignment="1">
      <alignment horizontal="left" vertical="center" wrapText="1"/>
    </xf>
    <xf numFmtId="0" fontId="15" fillId="0" borderId="33" xfId="2" applyFont="1" applyBorder="1" applyAlignment="1">
      <alignment horizontal="left" vertical="center" wrapText="1"/>
    </xf>
    <xf numFmtId="0" fontId="15" fillId="0" borderId="34" xfId="2" applyFont="1" applyBorder="1" applyAlignment="1">
      <alignment horizontal="left" vertical="center" wrapText="1"/>
    </xf>
    <xf numFmtId="0" fontId="15" fillId="0" borderId="35" xfId="2" applyFont="1" applyBorder="1" applyAlignment="1">
      <alignment horizontal="left" vertical="center" wrapText="1"/>
    </xf>
    <xf numFmtId="0" fontId="15" fillId="0" borderId="36" xfId="2" applyFont="1" applyBorder="1" applyAlignment="1">
      <alignment horizontal="left" vertical="center" wrapText="1"/>
    </xf>
    <xf numFmtId="0" fontId="14" fillId="0" borderId="3" xfId="2" applyFont="1" applyBorder="1" applyAlignment="1">
      <alignment horizontal="center" vertical="center" wrapText="1"/>
    </xf>
    <xf numFmtId="0" fontId="0" fillId="0" borderId="0" xfId="0" applyFill="1" applyAlignment="1">
      <alignment vertical="center"/>
    </xf>
    <xf numFmtId="0" fontId="0" fillId="0" borderId="0" xfId="0" applyFill="1" applyAlignment="1">
      <alignment horizontal="left" vertical="center" wrapText="1"/>
    </xf>
    <xf numFmtId="0" fontId="22" fillId="0" borderId="0" xfId="0" applyFont="1" applyAlignment="1">
      <alignment horizontal="center" vertical="center" wrapText="1"/>
    </xf>
    <xf numFmtId="0" fontId="0" fillId="0" borderId="8" xfId="0" applyBorder="1" applyAlignment="1"/>
    <xf numFmtId="0" fontId="0" fillId="3" borderId="11" xfId="0" applyFill="1" applyBorder="1" applyAlignment="1"/>
  </cellXfs>
  <cellStyles count="4">
    <cellStyle name="Euro" xfId="1" xr:uid="{72FE5E1B-FA00-43A2-AA5D-451BB47C6501}"/>
    <cellStyle name="Normal" xfId="0" builtinId="0"/>
    <cellStyle name="Normal_Classeur2" xfId="2" xr:uid="{262240C5-4237-4FB2-AFA2-82F236F9A943}"/>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5</xdr:row>
      <xdr:rowOff>0</xdr:rowOff>
    </xdr:from>
    <xdr:to>
      <xdr:col>11</xdr:col>
      <xdr:colOff>304800</xdr:colOff>
      <xdr:row>11</xdr:row>
      <xdr:rowOff>133350</xdr:rowOff>
    </xdr:to>
    <xdr:pic>
      <xdr:nvPicPr>
        <xdr:cNvPr id="2" name="Image 1">
          <a:extLst>
            <a:ext uri="{FF2B5EF4-FFF2-40B4-BE49-F238E27FC236}">
              <a16:creationId xmlns:a16="http://schemas.microsoft.com/office/drawing/2014/main" id="{05E4E6A2-E393-FE88-A828-BD8A6311CE2B}"/>
            </a:ext>
          </a:extLst>
        </xdr:cNvPr>
        <xdr:cNvPicPr>
          <a:picLocks noChangeAspect="1"/>
        </xdr:cNvPicPr>
      </xdr:nvPicPr>
      <xdr:blipFill>
        <a:blip xmlns:r="http://schemas.openxmlformats.org/officeDocument/2006/relationships" r:embed="rId1"/>
        <a:stretch>
          <a:fillRect/>
        </a:stretch>
      </xdr:blipFill>
      <xdr:spPr>
        <a:xfrm>
          <a:off x="2438400" y="971550"/>
          <a:ext cx="4572000" cy="12192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9F89D-4680-46DA-808B-78D7156120EF}">
  <dimension ref="A2:N47"/>
  <sheetViews>
    <sheetView tabSelected="1" topLeftCell="A24" workbookViewId="0">
      <selection activeCell="A30" sqref="A30:M30"/>
    </sheetView>
  </sheetViews>
  <sheetFormatPr defaultRowHeight="12.75"/>
  <sheetData>
    <row r="2" spans="1:13" ht="14.25">
      <c r="A2" s="193"/>
      <c r="B2" s="193"/>
      <c r="C2" s="193"/>
      <c r="D2" s="193"/>
      <c r="E2" s="193"/>
      <c r="F2" s="193"/>
      <c r="G2" s="193"/>
    </row>
    <row r="3" spans="1:13" ht="29.25" customHeight="1">
      <c r="A3" s="195" t="s">
        <v>0</v>
      </c>
      <c r="B3" s="195"/>
      <c r="C3" s="195"/>
      <c r="D3" s="195"/>
      <c r="E3" s="195"/>
      <c r="F3" s="195"/>
      <c r="G3" s="195"/>
      <c r="H3" s="195"/>
      <c r="I3" s="195"/>
      <c r="J3" s="195"/>
      <c r="K3" s="195"/>
      <c r="L3" s="195"/>
      <c r="M3" s="195"/>
    </row>
    <row r="4" spans="1:13" ht="20.25">
      <c r="A4" s="193"/>
      <c r="B4" s="194"/>
      <c r="C4" s="193"/>
      <c r="D4" s="193"/>
      <c r="E4" s="193"/>
      <c r="F4" s="193"/>
      <c r="G4" s="193"/>
    </row>
    <row r="5" spans="1:13" ht="14.25">
      <c r="A5" s="193"/>
      <c r="B5" s="193"/>
      <c r="C5" s="193"/>
      <c r="D5" s="193"/>
      <c r="E5" s="193"/>
      <c r="F5" s="193"/>
      <c r="G5" s="193"/>
    </row>
    <row r="6" spans="1:13" ht="14.25">
      <c r="A6" s="193"/>
      <c r="B6" s="193"/>
      <c r="C6" s="193"/>
      <c r="D6" s="193"/>
      <c r="E6" s="193"/>
      <c r="F6" s="193"/>
      <c r="G6" s="193"/>
    </row>
    <row r="7" spans="1:13" ht="14.25">
      <c r="A7" s="193"/>
      <c r="B7" s="193"/>
      <c r="C7" s="193"/>
      <c r="D7" s="193"/>
      <c r="E7" s="193"/>
      <c r="F7" s="193"/>
      <c r="G7" s="193"/>
    </row>
    <row r="8" spans="1:13" ht="14.25">
      <c r="A8" s="193"/>
      <c r="B8" s="193"/>
      <c r="C8" s="193"/>
      <c r="D8" s="193"/>
      <c r="E8" s="193"/>
      <c r="F8" s="193"/>
      <c r="G8" s="193"/>
    </row>
    <row r="9" spans="1:13" ht="14.25">
      <c r="A9" s="193"/>
      <c r="B9" s="193"/>
      <c r="C9" s="193"/>
      <c r="D9" s="193"/>
      <c r="E9" s="193"/>
      <c r="F9" s="193"/>
      <c r="G9" s="193"/>
    </row>
    <row r="10" spans="1:13" ht="14.25">
      <c r="A10" s="193"/>
      <c r="B10" s="193"/>
      <c r="C10" s="193"/>
      <c r="D10" s="193"/>
      <c r="E10" s="193"/>
      <c r="F10" s="193"/>
      <c r="G10" s="193"/>
    </row>
    <row r="11" spans="1:13" ht="14.25">
      <c r="A11" s="193"/>
      <c r="B11" s="193"/>
      <c r="C11" s="193"/>
      <c r="D11" s="193"/>
      <c r="E11" s="193"/>
      <c r="F11" s="193"/>
      <c r="G11" s="193"/>
    </row>
    <row r="12" spans="1:13" ht="14.25">
      <c r="A12" s="193"/>
      <c r="B12" s="193"/>
      <c r="C12" s="193"/>
      <c r="D12" s="193"/>
      <c r="E12" s="193"/>
      <c r="F12" s="193"/>
      <c r="G12" s="193"/>
    </row>
    <row r="13" spans="1:13" ht="14.25">
      <c r="A13" s="193"/>
      <c r="B13" s="193"/>
      <c r="C13" s="193"/>
      <c r="D13" s="193"/>
      <c r="E13" s="193"/>
      <c r="F13" s="193"/>
      <c r="G13" s="193"/>
    </row>
    <row r="14" spans="1:13" ht="23.25" customHeight="1">
      <c r="A14" s="196" t="s">
        <v>1</v>
      </c>
      <c r="B14" s="196"/>
      <c r="C14" s="196"/>
      <c r="D14" s="196"/>
      <c r="E14" s="196"/>
      <c r="F14" s="196"/>
      <c r="G14" s="196"/>
      <c r="H14" s="196"/>
      <c r="I14" s="196"/>
      <c r="J14" s="196"/>
      <c r="K14" s="196"/>
      <c r="L14" s="196"/>
      <c r="M14" s="196"/>
    </row>
    <row r="15" spans="1:13" ht="23.25" customHeight="1">
      <c r="A15" s="196"/>
      <c r="B15" s="196"/>
      <c r="C15" s="196"/>
      <c r="D15" s="196"/>
      <c r="E15" s="196"/>
      <c r="F15" s="196"/>
      <c r="G15" s="196"/>
      <c r="H15" s="196"/>
      <c r="I15" s="196"/>
      <c r="J15" s="196"/>
      <c r="K15" s="196"/>
      <c r="L15" s="196"/>
      <c r="M15" s="196"/>
    </row>
    <row r="16" spans="1:13" ht="23.25" customHeight="1">
      <c r="A16" s="196"/>
      <c r="B16" s="196"/>
      <c r="C16" s="196"/>
      <c r="D16" s="196"/>
      <c r="E16" s="196"/>
      <c r="F16" s="196"/>
      <c r="G16" s="196"/>
      <c r="H16" s="196"/>
      <c r="I16" s="196"/>
      <c r="J16" s="196"/>
      <c r="K16" s="196"/>
      <c r="L16" s="196"/>
      <c r="M16" s="196"/>
    </row>
    <row r="17" spans="1:14">
      <c r="A17" s="196"/>
      <c r="B17" s="196"/>
      <c r="C17" s="196"/>
      <c r="D17" s="196"/>
      <c r="E17" s="196"/>
      <c r="F17" s="196"/>
      <c r="G17" s="196"/>
      <c r="H17" s="196"/>
      <c r="I17" s="196"/>
      <c r="J17" s="196"/>
      <c r="K17" s="196"/>
      <c r="L17" s="196"/>
      <c r="M17" s="196"/>
    </row>
    <row r="18" spans="1:14">
      <c r="A18" s="196"/>
      <c r="B18" s="196"/>
      <c r="C18" s="196"/>
      <c r="D18" s="196"/>
      <c r="E18" s="196"/>
      <c r="F18" s="196"/>
      <c r="G18" s="196"/>
      <c r="H18" s="196"/>
      <c r="I18" s="196"/>
      <c r="J18" s="196"/>
      <c r="K18" s="196"/>
      <c r="L18" s="196"/>
      <c r="M18" s="196"/>
    </row>
    <row r="19" spans="1:14">
      <c r="A19" s="196"/>
      <c r="B19" s="196"/>
      <c r="C19" s="196"/>
      <c r="D19" s="196"/>
      <c r="E19" s="196"/>
      <c r="F19" s="196"/>
      <c r="G19" s="196"/>
      <c r="H19" s="196"/>
      <c r="I19" s="196"/>
      <c r="J19" s="196"/>
      <c r="K19" s="196"/>
      <c r="L19" s="196"/>
      <c r="M19" s="196"/>
    </row>
    <row r="20" spans="1:14">
      <c r="A20" s="196"/>
      <c r="B20" s="196"/>
      <c r="C20" s="196"/>
      <c r="D20" s="196"/>
      <c r="E20" s="196"/>
      <c r="F20" s="196"/>
      <c r="G20" s="196"/>
      <c r="H20" s="196"/>
      <c r="I20" s="196"/>
      <c r="J20" s="196"/>
      <c r="K20" s="196"/>
      <c r="L20" s="196"/>
      <c r="M20" s="196"/>
    </row>
    <row r="21" spans="1:14">
      <c r="A21" s="197" t="s">
        <v>2</v>
      </c>
      <c r="B21" s="197"/>
      <c r="C21" s="197"/>
      <c r="D21" s="197"/>
      <c r="E21" s="197"/>
      <c r="F21" s="197"/>
      <c r="G21" s="197"/>
      <c r="H21" s="197"/>
      <c r="I21" s="197"/>
      <c r="J21" s="197"/>
      <c r="K21" s="197"/>
      <c r="L21" s="197"/>
      <c r="M21" s="197"/>
    </row>
    <row r="22" spans="1:14">
      <c r="A22" s="197"/>
      <c r="B22" s="197"/>
      <c r="C22" s="197"/>
      <c r="D22" s="197"/>
      <c r="E22" s="197"/>
      <c r="F22" s="197"/>
      <c r="G22" s="197"/>
      <c r="H22" s="197"/>
      <c r="I22" s="197"/>
      <c r="J22" s="197"/>
      <c r="K22" s="197"/>
      <c r="L22" s="197"/>
      <c r="M22" s="197"/>
    </row>
    <row r="23" spans="1:14">
      <c r="A23" s="197"/>
      <c r="B23" s="197"/>
      <c r="C23" s="197"/>
      <c r="D23" s="197"/>
      <c r="E23" s="197"/>
      <c r="F23" s="197"/>
      <c r="G23" s="197"/>
      <c r="H23" s="197"/>
      <c r="I23" s="197"/>
      <c r="J23" s="197"/>
      <c r="K23" s="197"/>
      <c r="L23" s="197"/>
      <c r="M23" s="197"/>
    </row>
    <row r="24" spans="1:14">
      <c r="A24" s="197"/>
      <c r="B24" s="197"/>
      <c r="C24" s="197"/>
      <c r="D24" s="197"/>
      <c r="E24" s="197"/>
      <c r="F24" s="197"/>
      <c r="G24" s="197"/>
      <c r="H24" s="197"/>
      <c r="I24" s="197"/>
      <c r="J24" s="197"/>
      <c r="K24" s="197"/>
      <c r="L24" s="197"/>
      <c r="M24" s="197"/>
    </row>
    <row r="25" spans="1:14">
      <c r="A25" s="197"/>
      <c r="B25" s="197"/>
      <c r="C25" s="197"/>
      <c r="D25" s="197"/>
      <c r="E25" s="197"/>
      <c r="F25" s="197"/>
      <c r="G25" s="197"/>
      <c r="H25" s="197"/>
      <c r="I25" s="197"/>
      <c r="J25" s="197"/>
      <c r="K25" s="197"/>
      <c r="L25" s="197"/>
      <c r="M25" s="197"/>
    </row>
    <row r="26" spans="1:14">
      <c r="A26" s="197"/>
      <c r="B26" s="197"/>
      <c r="C26" s="197"/>
      <c r="D26" s="197"/>
      <c r="E26" s="197"/>
      <c r="F26" s="197"/>
      <c r="G26" s="197"/>
      <c r="H26" s="197"/>
      <c r="I26" s="197"/>
      <c r="J26" s="197"/>
      <c r="K26" s="197"/>
      <c r="L26" s="197"/>
      <c r="M26" s="197"/>
    </row>
    <row r="27" spans="1:14">
      <c r="A27" s="197"/>
      <c r="B27" s="197"/>
      <c r="C27" s="197"/>
      <c r="D27" s="197"/>
      <c r="E27" s="197"/>
      <c r="F27" s="197"/>
      <c r="G27" s="197"/>
      <c r="H27" s="197"/>
      <c r="I27" s="197"/>
      <c r="J27" s="197"/>
      <c r="K27" s="197"/>
      <c r="L27" s="197"/>
      <c r="M27" s="197"/>
    </row>
    <row r="28" spans="1:14">
      <c r="A28" s="197"/>
      <c r="B28" s="197"/>
      <c r="C28" s="197"/>
      <c r="D28" s="197"/>
      <c r="E28" s="197"/>
      <c r="F28" s="197"/>
      <c r="G28" s="197"/>
      <c r="H28" s="197"/>
      <c r="I28" s="197"/>
      <c r="J28" s="197"/>
      <c r="K28" s="197"/>
      <c r="L28" s="197"/>
      <c r="M28" s="197"/>
    </row>
    <row r="29" spans="1:14">
      <c r="A29" s="3"/>
      <c r="B29" s="3"/>
      <c r="C29" s="3"/>
      <c r="D29" s="3"/>
      <c r="E29" s="3"/>
      <c r="F29" s="3"/>
      <c r="G29" s="3"/>
      <c r="H29" s="3"/>
      <c r="I29" s="3"/>
      <c r="J29" s="3"/>
      <c r="K29" s="3"/>
      <c r="L29" s="3"/>
      <c r="M29" s="3"/>
    </row>
    <row r="30" spans="1:14" ht="64.5" customHeight="1">
      <c r="A30" s="232" t="s">
        <v>3</v>
      </c>
      <c r="B30" s="232"/>
      <c r="C30" s="232"/>
      <c r="D30" s="232"/>
      <c r="E30" s="232"/>
      <c r="F30" s="232"/>
      <c r="G30" s="232"/>
      <c r="H30" s="232"/>
      <c r="I30" s="232"/>
      <c r="J30" s="232"/>
      <c r="K30" s="232"/>
      <c r="L30" s="232"/>
      <c r="M30" s="232"/>
    </row>
    <row r="32" spans="1:14" ht="198" customHeight="1">
      <c r="A32" s="231" t="s">
        <v>4</v>
      </c>
      <c r="B32" s="231"/>
      <c r="C32" s="231"/>
      <c r="D32" s="231"/>
      <c r="E32" s="231"/>
      <c r="F32" s="231"/>
      <c r="G32" s="231"/>
      <c r="H32" s="231"/>
      <c r="I32" s="231"/>
      <c r="J32" s="231"/>
      <c r="K32" s="231"/>
      <c r="L32" s="231"/>
      <c r="M32" s="231"/>
      <c r="N32" s="230"/>
    </row>
    <row r="33" spans="1:14" ht="23.25" customHeight="1">
      <c r="A33" s="230"/>
      <c r="B33" s="230"/>
      <c r="C33" s="230"/>
      <c r="D33" s="230"/>
      <c r="E33" s="230"/>
      <c r="F33" s="230"/>
      <c r="G33" s="230"/>
      <c r="H33" s="230"/>
      <c r="I33" s="230"/>
      <c r="J33" s="230"/>
      <c r="K33" s="230"/>
      <c r="L33" s="230"/>
      <c r="M33" s="230"/>
      <c r="N33" s="230"/>
    </row>
    <row r="34" spans="1:14" ht="23.25" customHeight="1">
      <c r="A34" s="230"/>
      <c r="B34" s="230"/>
      <c r="C34" s="230"/>
      <c r="D34" s="230"/>
      <c r="E34" s="230"/>
      <c r="F34" s="230"/>
      <c r="G34" s="230"/>
      <c r="H34" s="230"/>
      <c r="I34" s="230"/>
      <c r="J34" s="230"/>
      <c r="K34" s="230"/>
      <c r="L34" s="230"/>
      <c r="M34" s="230"/>
      <c r="N34" s="230"/>
    </row>
    <row r="35" spans="1:14" ht="23.25" customHeight="1">
      <c r="A35" s="230"/>
      <c r="B35" s="230"/>
      <c r="C35" s="230"/>
      <c r="D35" s="230"/>
      <c r="E35" s="230"/>
      <c r="F35" s="230"/>
      <c r="G35" s="230"/>
      <c r="H35" s="230"/>
      <c r="I35" s="230"/>
      <c r="J35" s="230"/>
      <c r="K35" s="230"/>
      <c r="L35" s="230"/>
      <c r="M35" s="230"/>
      <c r="N35" s="230"/>
    </row>
    <row r="36" spans="1:14" ht="23.25" customHeight="1">
      <c r="A36" s="230"/>
      <c r="B36" s="230"/>
      <c r="C36" s="230"/>
      <c r="D36" s="230"/>
      <c r="E36" s="230"/>
      <c r="F36" s="230"/>
      <c r="G36" s="230"/>
      <c r="H36" s="230"/>
      <c r="I36" s="230"/>
      <c r="J36" s="230"/>
      <c r="K36" s="230"/>
      <c r="L36" s="230"/>
      <c r="M36" s="230"/>
      <c r="N36" s="230"/>
    </row>
    <row r="37" spans="1:14" ht="23.25" customHeight="1">
      <c r="A37" s="230"/>
      <c r="B37" s="230"/>
      <c r="C37" s="230"/>
      <c r="D37" s="230"/>
      <c r="E37" s="230"/>
      <c r="F37" s="230"/>
      <c r="G37" s="230"/>
      <c r="H37" s="230"/>
      <c r="I37" s="230"/>
      <c r="J37" s="230"/>
      <c r="K37" s="230"/>
      <c r="L37" s="230"/>
      <c r="M37" s="230"/>
      <c r="N37" s="230"/>
    </row>
    <row r="38" spans="1:14" ht="23.25" customHeight="1">
      <c r="A38" s="230"/>
      <c r="B38" s="230"/>
      <c r="C38" s="230"/>
      <c r="D38" s="230"/>
      <c r="E38" s="230"/>
      <c r="F38" s="230"/>
      <c r="G38" s="230"/>
      <c r="H38" s="230"/>
      <c r="I38" s="230"/>
      <c r="J38" s="230"/>
      <c r="K38" s="230"/>
      <c r="L38" s="230"/>
      <c r="M38" s="230"/>
      <c r="N38" s="230"/>
    </row>
    <row r="39" spans="1:14" ht="23.25" customHeight="1">
      <c r="A39" s="230"/>
      <c r="B39" s="230"/>
      <c r="C39" s="230"/>
      <c r="D39" s="230"/>
      <c r="E39" s="230"/>
      <c r="F39" s="230"/>
      <c r="G39" s="230"/>
      <c r="H39" s="230"/>
      <c r="I39" s="230"/>
      <c r="J39" s="230"/>
      <c r="K39" s="230"/>
      <c r="L39" s="230"/>
      <c r="M39" s="230"/>
      <c r="N39" s="230"/>
    </row>
    <row r="40" spans="1:14" ht="23.25" customHeight="1">
      <c r="A40" s="230"/>
      <c r="B40" s="230"/>
      <c r="C40" s="230"/>
      <c r="D40" s="230"/>
      <c r="E40" s="230"/>
      <c r="F40" s="230"/>
      <c r="G40" s="230"/>
      <c r="H40" s="230"/>
      <c r="I40" s="230"/>
      <c r="J40" s="230"/>
      <c r="K40" s="230"/>
      <c r="L40" s="230"/>
      <c r="M40" s="230"/>
      <c r="N40" s="230"/>
    </row>
    <row r="41" spans="1:14" ht="23.25" customHeight="1">
      <c r="A41" s="230"/>
      <c r="B41" s="230"/>
      <c r="C41" s="230"/>
      <c r="D41" s="230"/>
      <c r="E41" s="230"/>
      <c r="F41" s="230"/>
      <c r="G41" s="230"/>
      <c r="H41" s="230"/>
      <c r="I41" s="230"/>
      <c r="J41" s="230"/>
      <c r="K41" s="230"/>
      <c r="L41" s="230"/>
      <c r="M41" s="230"/>
      <c r="N41" s="230"/>
    </row>
    <row r="42" spans="1:14" ht="23.25" customHeight="1">
      <c r="A42" s="230"/>
      <c r="B42" s="230"/>
      <c r="C42" s="230"/>
      <c r="D42" s="230"/>
      <c r="E42" s="230"/>
      <c r="F42" s="230"/>
      <c r="G42" s="230"/>
      <c r="H42" s="230"/>
      <c r="I42" s="230"/>
      <c r="J42" s="230"/>
      <c r="K42" s="230"/>
      <c r="L42" s="230"/>
      <c r="M42" s="230"/>
      <c r="N42" s="230"/>
    </row>
    <row r="43" spans="1:14" ht="23.25" customHeight="1">
      <c r="A43" s="230"/>
      <c r="B43" s="230"/>
      <c r="C43" s="230"/>
      <c r="D43" s="230"/>
      <c r="E43" s="230"/>
      <c r="F43" s="230"/>
      <c r="G43" s="230"/>
      <c r="H43" s="230"/>
      <c r="I43" s="230"/>
      <c r="J43" s="230"/>
      <c r="K43" s="230"/>
      <c r="L43" s="230"/>
      <c r="M43" s="230"/>
      <c r="N43" s="230"/>
    </row>
    <row r="44" spans="1:14" ht="23.25" customHeight="1">
      <c r="A44" s="230"/>
      <c r="B44" s="230"/>
      <c r="C44" s="230"/>
      <c r="D44" s="230"/>
      <c r="E44" s="230"/>
      <c r="F44" s="230"/>
      <c r="G44" s="230"/>
      <c r="H44" s="230"/>
      <c r="I44" s="230"/>
      <c r="J44" s="230"/>
      <c r="K44" s="230"/>
      <c r="L44" s="230"/>
      <c r="M44" s="230"/>
      <c r="N44" s="230"/>
    </row>
    <row r="45" spans="1:14" ht="23.25" customHeight="1">
      <c r="A45" s="230"/>
      <c r="B45" s="230"/>
      <c r="C45" s="230"/>
      <c r="D45" s="230"/>
      <c r="E45" s="230"/>
      <c r="F45" s="230"/>
      <c r="G45" s="230"/>
      <c r="H45" s="230"/>
      <c r="I45" s="230"/>
      <c r="J45" s="230"/>
      <c r="K45" s="230"/>
      <c r="L45" s="230"/>
      <c r="M45" s="230"/>
      <c r="N45" s="230"/>
    </row>
    <row r="46" spans="1:14" ht="23.25" customHeight="1">
      <c r="A46" s="230"/>
      <c r="B46" s="230"/>
      <c r="C46" s="230"/>
      <c r="D46" s="230"/>
      <c r="E46" s="230"/>
      <c r="F46" s="230"/>
      <c r="G46" s="230"/>
      <c r="H46" s="230"/>
      <c r="I46" s="230"/>
      <c r="J46" s="230"/>
      <c r="K46" s="230"/>
      <c r="L46" s="230"/>
      <c r="M46" s="230"/>
      <c r="N46" s="230"/>
    </row>
    <row r="47" spans="1:14" ht="23.25" customHeight="1">
      <c r="A47" s="230"/>
      <c r="B47" s="230"/>
      <c r="C47" s="230"/>
      <c r="D47" s="230"/>
      <c r="E47" s="230"/>
      <c r="F47" s="230"/>
      <c r="G47" s="230"/>
      <c r="H47" s="230"/>
      <c r="I47" s="230"/>
      <c r="J47" s="230"/>
      <c r="K47" s="230"/>
      <c r="L47" s="230"/>
      <c r="M47" s="230"/>
      <c r="N47" s="230"/>
    </row>
  </sheetData>
  <mergeCells count="5">
    <mergeCell ref="A30:M30"/>
    <mergeCell ref="A3:M3"/>
    <mergeCell ref="A14:M20"/>
    <mergeCell ref="A21:M28"/>
    <mergeCell ref="A32:M3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9DB36-569D-48F1-94FE-304B873D2273}">
  <sheetPr>
    <pageSetUpPr fitToPage="1"/>
  </sheetPr>
  <dimension ref="A1:AB74"/>
  <sheetViews>
    <sheetView view="pageBreakPreview" zoomScale="90" zoomScaleNormal="85" zoomScaleSheetLayoutView="90" workbookViewId="0">
      <pane xSplit="1" ySplit="3" topLeftCell="T4" activePane="bottomRight" state="frozen"/>
      <selection pane="bottomRight" activeCell="T53" sqref="T53"/>
      <selection pane="bottomLeft" activeCell="A5" sqref="A5"/>
      <selection pane="topRight" activeCell="B1" sqref="B1"/>
    </sheetView>
  </sheetViews>
  <sheetFormatPr defaultColWidth="11.42578125" defaultRowHeight="12.75" outlineLevelCol="1"/>
  <cols>
    <col min="1" max="1" width="31" style="9" customWidth="1"/>
    <col min="2" max="2" width="37.5703125" style="5" customWidth="1"/>
    <col min="3" max="3" width="20.5703125" style="1" customWidth="1"/>
    <col min="4" max="4" width="16.5703125" style="4" bestFit="1" customWidth="1"/>
    <col min="5" max="5" width="16.140625" style="4" hidden="1" customWidth="1" outlineLevel="1"/>
    <col min="6" max="6" width="16.85546875" style="4" hidden="1" customWidth="1" outlineLevel="1"/>
    <col min="7" max="7" width="16.5703125" style="6" customWidth="1" collapsed="1"/>
    <col min="8" max="8" width="12" style="1" customWidth="1"/>
    <col min="9" max="9" width="13" style="1" bestFit="1" customWidth="1"/>
    <col min="10" max="10" width="12.5703125" style="1" bestFit="1" customWidth="1"/>
    <col min="11" max="11" width="15.85546875" style="4" bestFit="1" customWidth="1"/>
    <col min="12" max="12" width="12" style="1" customWidth="1"/>
    <col min="13" max="13" width="8.5703125" style="1" customWidth="1"/>
    <col min="14" max="14" width="11.28515625" style="1" bestFit="1" customWidth="1"/>
    <col min="15" max="15" width="10" style="4" customWidth="1"/>
    <col min="16" max="16" width="13" style="1" customWidth="1"/>
    <col min="17" max="17" width="12.7109375" style="1" customWidth="1"/>
    <col min="18" max="18" width="10.5703125" style="1" customWidth="1"/>
    <col min="19" max="19" width="9.28515625" style="1" customWidth="1"/>
    <col min="20" max="20" width="19.85546875" style="1" customWidth="1"/>
    <col min="21" max="21" width="13" style="1" customWidth="1"/>
    <col min="22" max="24" width="13.5703125" style="1" customWidth="1"/>
    <col min="25" max="25" width="13.5703125" style="4" customWidth="1"/>
    <col min="26" max="26" width="14.42578125" style="4" customWidth="1"/>
    <col min="27" max="27" width="14.28515625" style="1" customWidth="1" outlineLevel="1"/>
    <col min="28" max="16384" width="11.42578125" style="1"/>
  </cols>
  <sheetData>
    <row r="1" spans="1:27" ht="36" customHeight="1" thickBot="1">
      <c r="A1" s="213" t="s">
        <v>5</v>
      </c>
      <c r="B1" s="214"/>
      <c r="C1" s="215"/>
      <c r="D1" s="215"/>
      <c r="E1" s="215"/>
      <c r="F1" s="215"/>
      <c r="G1" s="215"/>
      <c r="H1" s="215"/>
      <c r="I1" s="215"/>
      <c r="J1" s="215"/>
      <c r="K1" s="215"/>
      <c r="L1" s="215"/>
      <c r="M1" s="215"/>
      <c r="N1" s="215"/>
      <c r="O1" s="215"/>
      <c r="P1" s="215"/>
      <c r="Q1" s="215"/>
      <c r="R1" s="216"/>
      <c r="S1" s="216"/>
      <c r="T1" s="216"/>
      <c r="U1" s="219" t="s">
        <v>6</v>
      </c>
      <c r="V1" s="220"/>
      <c r="W1" s="220"/>
      <c r="X1" s="220"/>
      <c r="Y1" s="220"/>
      <c r="Z1" s="220"/>
      <c r="AA1" s="182"/>
    </row>
    <row r="2" spans="1:27" s="2" customFormat="1" ht="27.95" customHeight="1">
      <c r="A2" s="204" t="s">
        <v>7</v>
      </c>
      <c r="B2" s="205" t="s">
        <v>8</v>
      </c>
      <c r="C2" s="205" t="s">
        <v>9</v>
      </c>
      <c r="D2" s="211" t="s">
        <v>10</v>
      </c>
      <c r="E2" s="211" t="s">
        <v>11</v>
      </c>
      <c r="F2" s="200" t="s">
        <v>12</v>
      </c>
      <c r="G2" s="202" t="s">
        <v>13</v>
      </c>
      <c r="H2" s="204" t="s">
        <v>14</v>
      </c>
      <c r="I2" s="205"/>
      <c r="J2" s="205"/>
      <c r="K2" s="206"/>
      <c r="L2" s="208" t="s">
        <v>15</v>
      </c>
      <c r="M2" s="211"/>
      <c r="N2" s="205"/>
      <c r="O2" s="206"/>
      <c r="P2" s="209" t="s">
        <v>16</v>
      </c>
      <c r="Q2" s="208" t="s">
        <v>17</v>
      </c>
      <c r="R2" s="205"/>
      <c r="S2" s="206"/>
      <c r="T2" s="209" t="s">
        <v>18</v>
      </c>
      <c r="U2" s="208" t="s">
        <v>19</v>
      </c>
      <c r="V2" s="211" t="s">
        <v>20</v>
      </c>
      <c r="W2" s="211" t="s">
        <v>21</v>
      </c>
      <c r="X2" s="211" t="s">
        <v>22</v>
      </c>
      <c r="Y2" s="221" t="s">
        <v>23</v>
      </c>
      <c r="Z2" s="207" t="s">
        <v>24</v>
      </c>
      <c r="AA2" s="198" t="s">
        <v>25</v>
      </c>
    </row>
    <row r="3" spans="1:27" s="2" customFormat="1" ht="27.95" customHeight="1" thickBot="1">
      <c r="A3" s="217"/>
      <c r="B3" s="233"/>
      <c r="C3" s="201"/>
      <c r="D3" s="201"/>
      <c r="E3" s="201"/>
      <c r="F3" s="201"/>
      <c r="G3" s="203"/>
      <c r="H3" s="111" t="s">
        <v>26</v>
      </c>
      <c r="I3" s="112" t="s">
        <v>27</v>
      </c>
      <c r="J3" s="112" t="s">
        <v>28</v>
      </c>
      <c r="K3" s="110" t="s">
        <v>29</v>
      </c>
      <c r="L3" s="111" t="s">
        <v>26</v>
      </c>
      <c r="M3" s="112" t="s">
        <v>27</v>
      </c>
      <c r="N3" s="112" t="s">
        <v>28</v>
      </c>
      <c r="O3" s="110" t="s">
        <v>29</v>
      </c>
      <c r="P3" s="223"/>
      <c r="Q3" s="111" t="s">
        <v>30</v>
      </c>
      <c r="R3" s="112" t="s">
        <v>28</v>
      </c>
      <c r="S3" s="110" t="s">
        <v>29</v>
      </c>
      <c r="T3" s="210"/>
      <c r="U3" s="218"/>
      <c r="V3" s="212"/>
      <c r="W3" s="212"/>
      <c r="X3" s="212"/>
      <c r="Y3" s="222"/>
      <c r="Z3" s="234"/>
      <c r="AA3" s="199"/>
    </row>
    <row r="4" spans="1:27" ht="35.1" customHeight="1" thickBot="1">
      <c r="A4" s="114" t="s">
        <v>31</v>
      </c>
      <c r="B4" s="114"/>
      <c r="C4" s="114"/>
      <c r="D4" s="114"/>
      <c r="E4" s="114"/>
      <c r="F4" s="114"/>
      <c r="G4" s="114"/>
      <c r="H4" s="114"/>
      <c r="I4" s="114"/>
      <c r="J4" s="114"/>
      <c r="K4" s="114"/>
      <c r="L4" s="114"/>
      <c r="M4" s="114"/>
      <c r="N4" s="114"/>
      <c r="O4" s="114"/>
      <c r="P4" s="114"/>
      <c r="Q4" s="114"/>
      <c r="R4" s="114"/>
      <c r="S4" s="114"/>
      <c r="T4" s="114"/>
      <c r="U4" s="114"/>
      <c r="V4" s="114"/>
      <c r="W4" s="114"/>
      <c r="X4" s="114"/>
      <c r="Y4" s="114"/>
      <c r="Z4" s="3"/>
      <c r="AA4" s="183"/>
    </row>
    <row r="5" spans="1:27" s="2" customFormat="1" ht="35.1" customHeight="1">
      <c r="A5" s="115">
        <v>1004</v>
      </c>
      <c r="B5" s="116" t="s">
        <v>32</v>
      </c>
      <c r="C5" s="117" t="s">
        <v>33</v>
      </c>
      <c r="D5" s="118" t="s">
        <v>34</v>
      </c>
      <c r="E5" s="119">
        <v>1991</v>
      </c>
      <c r="F5" s="119">
        <v>1991</v>
      </c>
      <c r="G5" s="120" t="s">
        <v>35</v>
      </c>
      <c r="H5" s="152">
        <v>914</v>
      </c>
      <c r="I5" s="153">
        <v>53</v>
      </c>
      <c r="J5" s="154">
        <v>0</v>
      </c>
      <c r="K5" s="122">
        <f>SUM(H5:J5)</f>
        <v>967</v>
      </c>
      <c r="L5" s="152">
        <v>6</v>
      </c>
      <c r="M5" s="153">
        <v>1</v>
      </c>
      <c r="N5" s="154">
        <v>0</v>
      </c>
      <c r="O5" s="122">
        <f t="shared" ref="O5:O52" si="0">SUM(L5:N5)</f>
        <v>7</v>
      </c>
      <c r="P5" s="154">
        <v>19</v>
      </c>
      <c r="Q5" s="158">
        <v>2</v>
      </c>
      <c r="R5" s="157">
        <v>0</v>
      </c>
      <c r="S5" s="122">
        <f t="shared" ref="S5:S10" si="1">SUM(Q5:R5)</f>
        <v>2</v>
      </c>
      <c r="T5" s="124"/>
      <c r="U5" s="123"/>
      <c r="V5" s="121"/>
      <c r="W5" s="121"/>
      <c r="X5" s="121"/>
      <c r="Y5" s="125">
        <f t="shared" ref="Y5:Y18" si="2">SUM(U5:X5)</f>
        <v>0</v>
      </c>
      <c r="Z5" s="126">
        <f>Y5*1.2</f>
        <v>0</v>
      </c>
      <c r="AA5" s="184">
        <f>Y5/K5</f>
        <v>0</v>
      </c>
    </row>
    <row r="6" spans="1:27" s="2" customFormat="1" ht="35.1" customHeight="1">
      <c r="A6" s="11">
        <v>1006</v>
      </c>
      <c r="B6" s="33" t="s">
        <v>36</v>
      </c>
      <c r="C6" s="12" t="s">
        <v>37</v>
      </c>
      <c r="D6" s="34" t="s">
        <v>34</v>
      </c>
      <c r="E6" s="13">
        <v>1991</v>
      </c>
      <c r="F6" s="13">
        <v>1930</v>
      </c>
      <c r="G6" s="14" t="s">
        <v>35</v>
      </c>
      <c r="H6" s="155">
        <v>2701</v>
      </c>
      <c r="I6" s="156">
        <v>1350</v>
      </c>
      <c r="J6" s="15">
        <v>0</v>
      </c>
      <c r="K6" s="16">
        <f>SUM(H6:J6)</f>
        <v>4051</v>
      </c>
      <c r="L6" s="155">
        <v>7</v>
      </c>
      <c r="M6" s="156">
        <v>5</v>
      </c>
      <c r="N6" s="15">
        <v>0</v>
      </c>
      <c r="O6" s="16">
        <f t="shared" si="0"/>
        <v>12</v>
      </c>
      <c r="P6" s="61">
        <v>20</v>
      </c>
      <c r="Q6" s="17">
        <v>8</v>
      </c>
      <c r="R6" s="159">
        <v>0</v>
      </c>
      <c r="S6" s="50">
        <f t="shared" si="1"/>
        <v>8</v>
      </c>
      <c r="T6" s="43"/>
      <c r="U6" s="17"/>
      <c r="V6" s="15"/>
      <c r="W6" s="15"/>
      <c r="X6" s="15"/>
      <c r="Y6" s="19">
        <f t="shared" si="2"/>
        <v>0</v>
      </c>
      <c r="Z6" s="10">
        <f t="shared" ref="Z6:Z18" si="3">Y6*1.2</f>
        <v>0</v>
      </c>
      <c r="AA6" s="184">
        <f>Y6/K6</f>
        <v>0</v>
      </c>
    </row>
    <row r="7" spans="1:27" s="2" customFormat="1" ht="50.25" customHeight="1">
      <c r="A7" s="11">
        <v>1011</v>
      </c>
      <c r="B7" s="33" t="s">
        <v>38</v>
      </c>
      <c r="C7" s="12" t="s">
        <v>39</v>
      </c>
      <c r="D7" s="34" t="s">
        <v>34</v>
      </c>
      <c r="E7" s="13">
        <v>1997</v>
      </c>
      <c r="F7" s="13">
        <v>1997</v>
      </c>
      <c r="G7" s="14" t="s">
        <v>35</v>
      </c>
      <c r="H7" s="155">
        <v>17085</v>
      </c>
      <c r="I7" s="156">
        <v>874</v>
      </c>
      <c r="J7" s="15">
        <v>0</v>
      </c>
      <c r="K7" s="16">
        <f>SUM(H7:J7)</f>
        <v>17959</v>
      </c>
      <c r="L7" s="155">
        <v>23</v>
      </c>
      <c r="M7" s="156">
        <v>0</v>
      </c>
      <c r="N7" s="15">
        <v>0</v>
      </c>
      <c r="O7" s="16">
        <f t="shared" si="0"/>
        <v>23</v>
      </c>
      <c r="P7" s="61">
        <v>125</v>
      </c>
      <c r="Q7" s="17">
        <v>2</v>
      </c>
      <c r="R7" s="159">
        <v>0</v>
      </c>
      <c r="S7" s="50">
        <f t="shared" si="1"/>
        <v>2</v>
      </c>
      <c r="T7" s="138" t="s">
        <v>40</v>
      </c>
      <c r="U7" s="17"/>
      <c r="V7" s="15"/>
      <c r="W7" s="15"/>
      <c r="X7" s="15"/>
      <c r="Y7" s="19">
        <f t="shared" si="2"/>
        <v>0</v>
      </c>
      <c r="Z7" s="10">
        <f t="shared" si="3"/>
        <v>0</v>
      </c>
      <c r="AA7" s="184">
        <f t="shared" ref="AA7:AA54" si="4">Y7/K7</f>
        <v>0</v>
      </c>
    </row>
    <row r="8" spans="1:27" s="2" customFormat="1" ht="35.1" customHeight="1">
      <c r="A8" s="11">
        <v>1023</v>
      </c>
      <c r="B8" s="33" t="s">
        <v>41</v>
      </c>
      <c r="C8" s="12" t="s">
        <v>42</v>
      </c>
      <c r="D8" s="34" t="s">
        <v>34</v>
      </c>
      <c r="E8" s="13">
        <v>1997</v>
      </c>
      <c r="F8" s="13">
        <v>2010</v>
      </c>
      <c r="G8" s="14" t="s">
        <v>35</v>
      </c>
      <c r="H8" s="155">
        <v>1798</v>
      </c>
      <c r="I8" s="156">
        <v>0</v>
      </c>
      <c r="J8" s="15">
        <v>539</v>
      </c>
      <c r="K8" s="16">
        <f t="shared" ref="K8:K18" si="5">SUM(H8:J8)</f>
        <v>2337</v>
      </c>
      <c r="L8" s="155">
        <v>5</v>
      </c>
      <c r="M8" s="156">
        <v>0</v>
      </c>
      <c r="N8" s="15">
        <v>3</v>
      </c>
      <c r="O8" s="16">
        <f t="shared" si="0"/>
        <v>8</v>
      </c>
      <c r="P8" s="61">
        <v>0</v>
      </c>
      <c r="Q8" s="17">
        <v>0</v>
      </c>
      <c r="R8" s="159">
        <v>3</v>
      </c>
      <c r="S8" s="50">
        <f t="shared" si="1"/>
        <v>3</v>
      </c>
      <c r="T8" s="43"/>
      <c r="U8" s="17"/>
      <c r="V8" s="15"/>
      <c r="W8" s="15"/>
      <c r="X8" s="15"/>
      <c r="Y8" s="19">
        <f t="shared" si="2"/>
        <v>0</v>
      </c>
      <c r="Z8" s="10">
        <f t="shared" si="3"/>
        <v>0</v>
      </c>
      <c r="AA8" s="184">
        <f t="shared" si="4"/>
        <v>0</v>
      </c>
    </row>
    <row r="9" spans="1:27" s="2" customFormat="1" ht="35.1" customHeight="1">
      <c r="A9" s="11">
        <v>1040</v>
      </c>
      <c r="B9" s="33" t="s">
        <v>43</v>
      </c>
      <c r="C9" s="12" t="s">
        <v>44</v>
      </c>
      <c r="D9" s="34" t="s">
        <v>34</v>
      </c>
      <c r="E9" s="13">
        <v>1981</v>
      </c>
      <c r="F9" s="13">
        <v>1860</v>
      </c>
      <c r="G9" s="14" t="s">
        <v>35</v>
      </c>
      <c r="H9" s="155">
        <v>1312.7</v>
      </c>
      <c r="I9" s="156">
        <v>649.6</v>
      </c>
      <c r="J9" s="15">
        <v>107.31</v>
      </c>
      <c r="K9" s="16">
        <f t="shared" si="5"/>
        <v>2069.61</v>
      </c>
      <c r="L9" s="155">
        <v>9</v>
      </c>
      <c r="M9" s="156">
        <v>6</v>
      </c>
      <c r="N9" s="15">
        <v>1</v>
      </c>
      <c r="O9" s="16">
        <f t="shared" si="0"/>
        <v>16</v>
      </c>
      <c r="P9" s="61">
        <v>0</v>
      </c>
      <c r="Q9" s="17">
        <v>6</v>
      </c>
      <c r="R9" s="159">
        <v>1</v>
      </c>
      <c r="S9" s="50">
        <f t="shared" si="1"/>
        <v>7</v>
      </c>
      <c r="T9" s="43"/>
      <c r="U9" s="17"/>
      <c r="V9" s="15"/>
      <c r="W9" s="15"/>
      <c r="X9" s="15"/>
      <c r="Y9" s="19">
        <f t="shared" si="2"/>
        <v>0</v>
      </c>
      <c r="Z9" s="10">
        <f t="shared" si="3"/>
        <v>0</v>
      </c>
      <c r="AA9" s="184">
        <f t="shared" si="4"/>
        <v>0</v>
      </c>
    </row>
    <row r="10" spans="1:27" s="2" customFormat="1" ht="35.1" customHeight="1">
      <c r="A10" s="11">
        <v>1041</v>
      </c>
      <c r="B10" s="33" t="s">
        <v>43</v>
      </c>
      <c r="C10" s="12" t="s">
        <v>44</v>
      </c>
      <c r="D10" s="34" t="s">
        <v>34</v>
      </c>
      <c r="E10" s="13">
        <v>1981</v>
      </c>
      <c r="F10" s="13">
        <v>1860</v>
      </c>
      <c r="G10" s="14" t="s">
        <v>35</v>
      </c>
      <c r="H10" s="155">
        <v>312.5</v>
      </c>
      <c r="I10" s="156">
        <v>227.60000000000002</v>
      </c>
      <c r="J10" s="15">
        <v>316.2</v>
      </c>
      <c r="K10" s="16">
        <f t="shared" si="5"/>
        <v>856.3</v>
      </c>
      <c r="L10" s="155">
        <v>3</v>
      </c>
      <c r="M10" s="156">
        <v>4</v>
      </c>
      <c r="N10" s="15">
        <v>3</v>
      </c>
      <c r="O10" s="16">
        <f t="shared" si="0"/>
        <v>10</v>
      </c>
      <c r="P10" s="61">
        <v>0</v>
      </c>
      <c r="Q10" s="17">
        <v>4</v>
      </c>
      <c r="R10" s="159">
        <v>3</v>
      </c>
      <c r="S10" s="50">
        <f t="shared" si="1"/>
        <v>7</v>
      </c>
      <c r="T10" s="43"/>
      <c r="U10" s="17"/>
      <c r="V10" s="15"/>
      <c r="W10" s="15"/>
      <c r="X10" s="15"/>
      <c r="Y10" s="19">
        <f t="shared" si="2"/>
        <v>0</v>
      </c>
      <c r="Z10" s="10">
        <f t="shared" si="3"/>
        <v>0</v>
      </c>
      <c r="AA10" s="184">
        <f>Y10/K10</f>
        <v>0</v>
      </c>
    </row>
    <row r="11" spans="1:27" s="2" customFormat="1" ht="35.1" customHeight="1">
      <c r="A11" s="11">
        <v>1051</v>
      </c>
      <c r="B11" s="33" t="s">
        <v>45</v>
      </c>
      <c r="C11" s="12" t="s">
        <v>46</v>
      </c>
      <c r="D11" s="34" t="s">
        <v>34</v>
      </c>
      <c r="E11" s="13">
        <v>1997</v>
      </c>
      <c r="F11" s="13">
        <v>1997</v>
      </c>
      <c r="G11" s="131" t="s">
        <v>47</v>
      </c>
      <c r="H11" s="162">
        <v>0</v>
      </c>
      <c r="I11" s="163">
        <v>0</v>
      </c>
      <c r="J11" s="164">
        <v>0</v>
      </c>
      <c r="K11" s="16">
        <f t="shared" si="5"/>
        <v>0</v>
      </c>
      <c r="L11" s="155">
        <v>0</v>
      </c>
      <c r="M11" s="156">
        <v>0</v>
      </c>
      <c r="N11" s="15">
        <v>0</v>
      </c>
      <c r="O11" s="16">
        <f t="shared" si="0"/>
        <v>0</v>
      </c>
      <c r="P11" s="61">
        <v>3</v>
      </c>
      <c r="Q11" s="160">
        <v>0</v>
      </c>
      <c r="R11" s="161">
        <v>0</v>
      </c>
      <c r="S11" s="50">
        <f t="shared" ref="S11:S18" si="6">SUM(Q11:R11)</f>
        <v>0</v>
      </c>
      <c r="T11" s="44" t="s">
        <v>48</v>
      </c>
      <c r="U11" s="17"/>
      <c r="V11" s="15"/>
      <c r="W11" s="15"/>
      <c r="X11" s="15"/>
      <c r="Y11" s="19">
        <f t="shared" si="2"/>
        <v>0</v>
      </c>
      <c r="Z11" s="10">
        <f t="shared" si="3"/>
        <v>0</v>
      </c>
      <c r="AA11" s="184" t="e">
        <f t="shared" si="4"/>
        <v>#DIV/0!</v>
      </c>
    </row>
    <row r="12" spans="1:27" s="2" customFormat="1" ht="35.1" customHeight="1">
      <c r="A12" s="11">
        <v>1055</v>
      </c>
      <c r="B12" s="33" t="s">
        <v>49</v>
      </c>
      <c r="C12" s="12" t="s">
        <v>50</v>
      </c>
      <c r="D12" s="34" t="s">
        <v>34</v>
      </c>
      <c r="E12" s="13">
        <v>1988</v>
      </c>
      <c r="F12" s="13">
        <v>1873</v>
      </c>
      <c r="G12" s="14" t="s">
        <v>35</v>
      </c>
      <c r="H12" s="155">
        <v>1026.5</v>
      </c>
      <c r="I12" s="156">
        <v>472</v>
      </c>
      <c r="J12" s="15">
        <v>0</v>
      </c>
      <c r="K12" s="16">
        <f t="shared" si="5"/>
        <v>1498.5</v>
      </c>
      <c r="L12" s="155">
        <v>9</v>
      </c>
      <c r="M12" s="156">
        <v>1</v>
      </c>
      <c r="N12" s="15">
        <v>0</v>
      </c>
      <c r="O12" s="16">
        <f t="shared" si="0"/>
        <v>10</v>
      </c>
      <c r="P12" s="18">
        <v>0</v>
      </c>
      <c r="Q12" s="17">
        <v>3</v>
      </c>
      <c r="R12" s="159">
        <v>0</v>
      </c>
      <c r="S12" s="50">
        <f t="shared" si="6"/>
        <v>3</v>
      </c>
      <c r="T12" s="43"/>
      <c r="U12" s="17"/>
      <c r="V12" s="15"/>
      <c r="W12" s="15"/>
      <c r="X12" s="15"/>
      <c r="Y12" s="19">
        <f t="shared" si="2"/>
        <v>0</v>
      </c>
      <c r="Z12" s="10">
        <f t="shared" si="3"/>
        <v>0</v>
      </c>
      <c r="AA12" s="184">
        <f t="shared" si="4"/>
        <v>0</v>
      </c>
    </row>
    <row r="13" spans="1:27" s="2" customFormat="1" ht="35.1" customHeight="1">
      <c r="A13" s="55">
        <v>1071</v>
      </c>
      <c r="B13" s="56" t="s">
        <v>51</v>
      </c>
      <c r="C13" s="60" t="s">
        <v>44</v>
      </c>
      <c r="D13" s="47" t="s">
        <v>34</v>
      </c>
      <c r="E13" s="48">
        <v>2010</v>
      </c>
      <c r="F13" s="48">
        <v>2007</v>
      </c>
      <c r="G13" s="49" t="s">
        <v>52</v>
      </c>
      <c r="H13" s="155">
        <v>3871</v>
      </c>
      <c r="I13" s="156">
        <v>10</v>
      </c>
      <c r="J13" s="15">
        <v>0</v>
      </c>
      <c r="K13" s="50">
        <f t="shared" si="5"/>
        <v>3881</v>
      </c>
      <c r="L13" s="155">
        <v>11</v>
      </c>
      <c r="M13" s="156">
        <v>0</v>
      </c>
      <c r="N13" s="15">
        <v>0</v>
      </c>
      <c r="O13" s="50">
        <f t="shared" si="0"/>
        <v>11</v>
      </c>
      <c r="P13" s="18">
        <v>21</v>
      </c>
      <c r="Q13" s="17">
        <v>1</v>
      </c>
      <c r="R13" s="159">
        <v>0</v>
      </c>
      <c r="S13" s="50">
        <f t="shared" si="6"/>
        <v>1</v>
      </c>
      <c r="T13" s="51"/>
      <c r="U13" s="58"/>
      <c r="V13" s="52"/>
      <c r="W13" s="52"/>
      <c r="X13" s="52"/>
      <c r="Y13" s="53">
        <f t="shared" si="2"/>
        <v>0</v>
      </c>
      <c r="Z13" s="54">
        <f t="shared" si="3"/>
        <v>0</v>
      </c>
      <c r="AA13" s="185">
        <f t="shared" si="4"/>
        <v>0</v>
      </c>
    </row>
    <row r="14" spans="1:27" s="2" customFormat="1" ht="35.1" customHeight="1">
      <c r="A14" s="55">
        <v>1073</v>
      </c>
      <c r="B14" s="56" t="s">
        <v>53</v>
      </c>
      <c r="C14" s="60" t="s">
        <v>33</v>
      </c>
      <c r="D14" s="47" t="s">
        <v>34</v>
      </c>
      <c r="E14" s="48">
        <v>2013</v>
      </c>
      <c r="F14" s="48"/>
      <c r="G14" s="14" t="s">
        <v>54</v>
      </c>
      <c r="H14" s="155">
        <v>9512.4499999999989</v>
      </c>
      <c r="I14" s="156">
        <v>226.5</v>
      </c>
      <c r="J14" s="15">
        <v>0</v>
      </c>
      <c r="K14" s="50">
        <f>SUM(H14:J14)</f>
        <v>9738.9499999999989</v>
      </c>
      <c r="L14" s="155">
        <v>23</v>
      </c>
      <c r="M14" s="156">
        <v>0</v>
      </c>
      <c r="N14" s="15">
        <v>0</v>
      </c>
      <c r="O14" s="50">
        <f t="shared" si="0"/>
        <v>23</v>
      </c>
      <c r="P14" s="18">
        <v>264</v>
      </c>
      <c r="Q14" s="17">
        <v>7</v>
      </c>
      <c r="R14" s="159">
        <v>0</v>
      </c>
      <c r="S14" s="50">
        <f t="shared" si="6"/>
        <v>7</v>
      </c>
      <c r="T14" s="51"/>
      <c r="U14" s="58"/>
      <c r="V14" s="52"/>
      <c r="W14" s="52"/>
      <c r="X14" s="52"/>
      <c r="Y14" s="53">
        <f t="shared" si="2"/>
        <v>0</v>
      </c>
      <c r="Z14" s="54">
        <f>Y14*1.2</f>
        <v>0</v>
      </c>
      <c r="AA14" s="185">
        <f t="shared" si="4"/>
        <v>0</v>
      </c>
    </row>
    <row r="15" spans="1:27" s="2" customFormat="1" ht="35.1" customHeight="1">
      <c r="A15" s="55">
        <v>1074</v>
      </c>
      <c r="B15" s="56" t="s">
        <v>55</v>
      </c>
      <c r="C15" s="60" t="s">
        <v>42</v>
      </c>
      <c r="D15" s="47" t="s">
        <v>34</v>
      </c>
      <c r="E15" s="48">
        <v>2017</v>
      </c>
      <c r="F15" s="48"/>
      <c r="G15" s="14" t="s">
        <v>52</v>
      </c>
      <c r="H15" s="155">
        <v>5292.7</v>
      </c>
      <c r="I15" s="156">
        <v>358.7</v>
      </c>
      <c r="J15" s="15">
        <v>0</v>
      </c>
      <c r="K15" s="50">
        <f>SUM(H15:J15)</f>
        <v>5651.4</v>
      </c>
      <c r="L15" s="155">
        <v>7</v>
      </c>
      <c r="M15" s="156">
        <v>0</v>
      </c>
      <c r="N15" s="15">
        <v>0</v>
      </c>
      <c r="O15" s="50">
        <f>SUM(L15:N15)</f>
        <v>7</v>
      </c>
      <c r="P15" s="18">
        <v>46</v>
      </c>
      <c r="Q15" s="17">
        <v>2</v>
      </c>
      <c r="R15" s="159">
        <v>0</v>
      </c>
      <c r="S15" s="50">
        <f t="shared" si="6"/>
        <v>2</v>
      </c>
      <c r="T15" s="59" t="s">
        <v>40</v>
      </c>
      <c r="U15" s="58"/>
      <c r="V15" s="52"/>
      <c r="W15" s="52"/>
      <c r="X15" s="52"/>
      <c r="Y15" s="53">
        <f>SUM(U15:X15)</f>
        <v>0</v>
      </c>
      <c r="Z15" s="54">
        <f>Y15*1.2</f>
        <v>0</v>
      </c>
      <c r="AA15" s="185">
        <f>Y15/K15</f>
        <v>0</v>
      </c>
    </row>
    <row r="16" spans="1:27" s="2" customFormat="1" ht="35.1" customHeight="1">
      <c r="A16" s="55">
        <v>1077</v>
      </c>
      <c r="B16" s="56" t="s">
        <v>56</v>
      </c>
      <c r="C16" s="60" t="s">
        <v>57</v>
      </c>
      <c r="D16" s="47" t="s">
        <v>34</v>
      </c>
      <c r="E16" s="48">
        <v>2017</v>
      </c>
      <c r="F16" s="48"/>
      <c r="G16" s="14" t="s">
        <v>52</v>
      </c>
      <c r="H16" s="155">
        <v>1694</v>
      </c>
      <c r="I16" s="156">
        <v>39</v>
      </c>
      <c r="J16" s="15">
        <v>618</v>
      </c>
      <c r="K16" s="50">
        <f>SUM(H16:J16)</f>
        <v>2351</v>
      </c>
      <c r="L16" s="155">
        <v>17</v>
      </c>
      <c r="M16" s="156">
        <v>2</v>
      </c>
      <c r="N16" s="15">
        <v>10</v>
      </c>
      <c r="O16" s="50">
        <f>SUM(L16:N16)</f>
        <v>29</v>
      </c>
      <c r="P16" s="18">
        <v>0</v>
      </c>
      <c r="Q16" s="17">
        <v>2</v>
      </c>
      <c r="R16" s="159">
        <v>10</v>
      </c>
      <c r="S16" s="50">
        <f t="shared" si="6"/>
        <v>12</v>
      </c>
      <c r="T16" s="59"/>
      <c r="U16" s="58"/>
      <c r="V16" s="52"/>
      <c r="W16" s="52"/>
      <c r="X16" s="52"/>
      <c r="Y16" s="53">
        <f>SUM(U16:X16)</f>
        <v>0</v>
      </c>
      <c r="Z16" s="54">
        <f>Y16*1.2</f>
        <v>0</v>
      </c>
      <c r="AA16" s="185">
        <f>Y16/K16</f>
        <v>0</v>
      </c>
    </row>
    <row r="17" spans="1:28" s="2" customFormat="1" ht="35.1" customHeight="1">
      <c r="A17" s="55">
        <v>1078</v>
      </c>
      <c r="B17" s="56" t="s">
        <v>58</v>
      </c>
      <c r="C17" s="60" t="s">
        <v>44</v>
      </c>
      <c r="D17" s="47" t="s">
        <v>34</v>
      </c>
      <c r="E17" s="48">
        <v>2017</v>
      </c>
      <c r="F17" s="48"/>
      <c r="G17" s="14" t="s">
        <v>52</v>
      </c>
      <c r="H17" s="155">
        <v>2118</v>
      </c>
      <c r="I17" s="156">
        <v>1937</v>
      </c>
      <c r="J17" s="15">
        <v>0</v>
      </c>
      <c r="K17" s="50">
        <f>SUM(H17:J17)</f>
        <v>4055</v>
      </c>
      <c r="L17" s="155">
        <v>7</v>
      </c>
      <c r="M17" s="156">
        <v>4</v>
      </c>
      <c r="N17" s="15">
        <v>0</v>
      </c>
      <c r="O17" s="50">
        <f>SUM(L17:N17)</f>
        <v>11</v>
      </c>
      <c r="P17" s="18">
        <v>0</v>
      </c>
      <c r="Q17" s="17">
        <v>4</v>
      </c>
      <c r="R17" s="159">
        <v>0</v>
      </c>
      <c r="S17" s="50">
        <f t="shared" si="6"/>
        <v>4</v>
      </c>
      <c r="T17" s="59"/>
      <c r="U17" s="58"/>
      <c r="V17" s="52"/>
      <c r="W17" s="52"/>
      <c r="X17" s="52"/>
      <c r="Y17" s="53">
        <f>SUM(U17:X17)</f>
        <v>0</v>
      </c>
      <c r="Z17" s="54">
        <f>Y17*1.2</f>
        <v>0</v>
      </c>
      <c r="AA17" s="185">
        <f>Y17/K17</f>
        <v>0</v>
      </c>
      <c r="AB17" s="186"/>
    </row>
    <row r="18" spans="1:28" s="2" customFormat="1" ht="35.1" customHeight="1" thickBot="1">
      <c r="A18" s="55">
        <v>1079</v>
      </c>
      <c r="B18" s="56" t="s">
        <v>59</v>
      </c>
      <c r="C18" s="60" t="s">
        <v>37</v>
      </c>
      <c r="D18" s="47" t="s">
        <v>34</v>
      </c>
      <c r="E18" s="48">
        <v>2017</v>
      </c>
      <c r="F18" s="48"/>
      <c r="G18" s="14" t="s">
        <v>52</v>
      </c>
      <c r="H18" s="155">
        <v>6950.2</v>
      </c>
      <c r="I18" s="156">
        <v>1573.3999999999996</v>
      </c>
      <c r="J18" s="15">
        <v>0</v>
      </c>
      <c r="K18" s="50">
        <f t="shared" si="5"/>
        <v>8523.5999999999985</v>
      </c>
      <c r="L18" s="155">
        <v>1</v>
      </c>
      <c r="M18" s="156">
        <v>8</v>
      </c>
      <c r="N18" s="15">
        <v>0</v>
      </c>
      <c r="O18" s="50">
        <f t="shared" si="0"/>
        <v>9</v>
      </c>
      <c r="P18" s="18">
        <v>0</v>
      </c>
      <c r="Q18" s="17">
        <v>8</v>
      </c>
      <c r="R18" s="159">
        <v>0</v>
      </c>
      <c r="S18" s="50">
        <f t="shared" si="6"/>
        <v>8</v>
      </c>
      <c r="T18" s="59"/>
      <c r="U18" s="58"/>
      <c r="V18" s="52"/>
      <c r="W18" s="52"/>
      <c r="X18" s="52"/>
      <c r="Y18" s="53">
        <f t="shared" si="2"/>
        <v>0</v>
      </c>
      <c r="Z18" s="54">
        <f t="shared" si="3"/>
        <v>0</v>
      </c>
      <c r="AA18" s="185">
        <f t="shared" si="4"/>
        <v>0</v>
      </c>
      <c r="AB18" s="186"/>
    </row>
    <row r="19" spans="1:28" s="4" customFormat="1" ht="35.1" customHeight="1" thickBot="1">
      <c r="A19" s="84" t="s">
        <v>60</v>
      </c>
      <c r="B19" s="85"/>
      <c r="C19" s="86"/>
      <c r="D19" s="87">
        <f>COUNT(A5:A18)</f>
        <v>14</v>
      </c>
      <c r="E19" s="87"/>
      <c r="F19" s="87"/>
      <c r="G19" s="88"/>
      <c r="H19" s="89">
        <f t="shared" ref="H19:S19" si="7">SUM(H5:H18)</f>
        <v>54588.049999999996</v>
      </c>
      <c r="I19" s="90">
        <f t="shared" si="7"/>
        <v>7770.7999999999993</v>
      </c>
      <c r="J19" s="90">
        <f t="shared" si="7"/>
        <v>1580.51</v>
      </c>
      <c r="K19" s="91">
        <f t="shared" si="7"/>
        <v>63939.360000000001</v>
      </c>
      <c r="L19" s="89">
        <f t="shared" si="7"/>
        <v>128</v>
      </c>
      <c r="M19" s="90">
        <f t="shared" si="7"/>
        <v>31</v>
      </c>
      <c r="N19" s="90">
        <f t="shared" si="7"/>
        <v>17</v>
      </c>
      <c r="O19" s="91">
        <f t="shared" si="7"/>
        <v>176</v>
      </c>
      <c r="P19" s="92">
        <f t="shared" si="7"/>
        <v>498</v>
      </c>
      <c r="Q19" s="89">
        <f t="shared" si="7"/>
        <v>49</v>
      </c>
      <c r="R19" s="90">
        <f t="shared" si="7"/>
        <v>17</v>
      </c>
      <c r="S19" s="91">
        <f t="shared" si="7"/>
        <v>66</v>
      </c>
      <c r="T19" s="92"/>
      <c r="U19" s="89">
        <f t="shared" ref="U19:Z19" si="8">SUM(U5:U18)</f>
        <v>0</v>
      </c>
      <c r="V19" s="90">
        <f t="shared" si="8"/>
        <v>0</v>
      </c>
      <c r="W19" s="90">
        <f t="shared" si="8"/>
        <v>0</v>
      </c>
      <c r="X19" s="90">
        <f t="shared" si="8"/>
        <v>0</v>
      </c>
      <c r="Y19" s="92">
        <f t="shared" si="8"/>
        <v>0</v>
      </c>
      <c r="Z19" s="93">
        <f t="shared" si="8"/>
        <v>0</v>
      </c>
      <c r="AA19" s="94">
        <f t="shared" si="4"/>
        <v>0</v>
      </c>
      <c r="AB19" s="130">
        <f>SUM(Y5:Y10,Y12:Y18)/SUM(K5:K10,K12:K18)</f>
        <v>0</v>
      </c>
    </row>
    <row r="20" spans="1:28" s="2" customFormat="1" ht="35.1" customHeight="1">
      <c r="A20" s="76">
        <v>1002</v>
      </c>
      <c r="B20" s="77" t="s">
        <v>61</v>
      </c>
      <c r="C20" s="79" t="s">
        <v>62</v>
      </c>
      <c r="D20" s="65" t="s">
        <v>28</v>
      </c>
      <c r="E20" s="66">
        <v>1991</v>
      </c>
      <c r="F20" s="66">
        <v>2001</v>
      </c>
      <c r="G20" s="67" t="s">
        <v>35</v>
      </c>
      <c r="H20" s="155">
        <v>0</v>
      </c>
      <c r="I20" s="156">
        <v>130</v>
      </c>
      <c r="J20" s="15">
        <v>2208.39</v>
      </c>
      <c r="K20" s="50">
        <f t="shared" ref="K20:K52" si="9">SUM(H20:J20)</f>
        <v>2338.39</v>
      </c>
      <c r="L20" s="155">
        <v>0</v>
      </c>
      <c r="M20" s="156">
        <v>1</v>
      </c>
      <c r="N20" s="15">
        <v>28</v>
      </c>
      <c r="O20" s="50">
        <f t="shared" si="0"/>
        <v>29</v>
      </c>
      <c r="P20" s="18">
        <v>93</v>
      </c>
      <c r="Q20" s="17">
        <v>1</v>
      </c>
      <c r="R20" s="159">
        <v>28</v>
      </c>
      <c r="S20" s="50">
        <f t="shared" ref="S20:S52" si="10">SUM(Q20:R20)</f>
        <v>29</v>
      </c>
      <c r="T20" s="72"/>
      <c r="U20" s="78"/>
      <c r="V20" s="73"/>
      <c r="W20" s="73"/>
      <c r="X20" s="73"/>
      <c r="Y20" s="74">
        <f t="shared" ref="Y20:Y52" si="11">SUM(U20:X20)</f>
        <v>0</v>
      </c>
      <c r="Z20" s="75">
        <f t="shared" ref="Z20:Z52" si="12">Y20*1.2</f>
        <v>0</v>
      </c>
      <c r="AA20" s="187">
        <f t="shared" si="4"/>
        <v>0</v>
      </c>
      <c r="AB20" s="186"/>
    </row>
    <row r="21" spans="1:28" s="2" customFormat="1" ht="35.1" customHeight="1">
      <c r="A21" s="11">
        <v>1003</v>
      </c>
      <c r="B21" s="33" t="s">
        <v>63</v>
      </c>
      <c r="C21" s="12" t="s">
        <v>42</v>
      </c>
      <c r="D21" s="34" t="s">
        <v>28</v>
      </c>
      <c r="E21" s="13">
        <v>1992</v>
      </c>
      <c r="F21" s="13">
        <v>1910</v>
      </c>
      <c r="G21" s="14" t="s">
        <v>35</v>
      </c>
      <c r="H21" s="155">
        <v>0</v>
      </c>
      <c r="I21" s="156">
        <v>189</v>
      </c>
      <c r="J21" s="15">
        <v>1309.7</v>
      </c>
      <c r="K21" s="50">
        <f t="shared" si="9"/>
        <v>1498.7</v>
      </c>
      <c r="L21" s="155">
        <v>0</v>
      </c>
      <c r="M21" s="156">
        <v>2</v>
      </c>
      <c r="N21" s="15">
        <v>10</v>
      </c>
      <c r="O21" s="50">
        <f t="shared" si="0"/>
        <v>12</v>
      </c>
      <c r="P21" s="18">
        <v>0</v>
      </c>
      <c r="Q21" s="17">
        <v>2</v>
      </c>
      <c r="R21" s="159">
        <v>10</v>
      </c>
      <c r="S21" s="50">
        <f t="shared" si="10"/>
        <v>12</v>
      </c>
      <c r="T21" s="43"/>
      <c r="U21" s="17"/>
      <c r="V21" s="15"/>
      <c r="W21" s="15"/>
      <c r="X21" s="15"/>
      <c r="Y21" s="19">
        <f t="shared" si="11"/>
        <v>0</v>
      </c>
      <c r="Z21" s="10">
        <f t="shared" si="12"/>
        <v>0</v>
      </c>
      <c r="AA21" s="184">
        <f t="shared" si="4"/>
        <v>0</v>
      </c>
      <c r="AB21" s="186"/>
    </row>
    <row r="22" spans="1:28" s="2" customFormat="1" ht="35.1" customHeight="1">
      <c r="A22" s="11">
        <v>1005</v>
      </c>
      <c r="B22" s="33" t="s">
        <v>64</v>
      </c>
      <c r="C22" s="12" t="s">
        <v>57</v>
      </c>
      <c r="D22" s="34" t="s">
        <v>28</v>
      </c>
      <c r="E22" s="13">
        <v>1991</v>
      </c>
      <c r="F22" s="13">
        <v>1880</v>
      </c>
      <c r="G22" s="14" t="s">
        <v>35</v>
      </c>
      <c r="H22" s="155">
        <v>0</v>
      </c>
      <c r="I22" s="156">
        <v>193</v>
      </c>
      <c r="J22" s="15">
        <v>882.39</v>
      </c>
      <c r="K22" s="50">
        <f t="shared" si="9"/>
        <v>1075.3899999999999</v>
      </c>
      <c r="L22" s="155">
        <v>0</v>
      </c>
      <c r="M22" s="156">
        <v>2</v>
      </c>
      <c r="N22" s="15">
        <v>12</v>
      </c>
      <c r="O22" s="50">
        <f t="shared" si="0"/>
        <v>14</v>
      </c>
      <c r="P22" s="18">
        <v>0</v>
      </c>
      <c r="Q22" s="17">
        <v>2</v>
      </c>
      <c r="R22" s="159">
        <v>12</v>
      </c>
      <c r="S22" s="50">
        <f t="shared" si="10"/>
        <v>14</v>
      </c>
      <c r="T22" s="43"/>
      <c r="U22" s="17"/>
      <c r="V22" s="15"/>
      <c r="W22" s="15"/>
      <c r="X22" s="15"/>
      <c r="Y22" s="19">
        <f t="shared" si="11"/>
        <v>0</v>
      </c>
      <c r="Z22" s="10">
        <f t="shared" si="12"/>
        <v>0</v>
      </c>
      <c r="AA22" s="184">
        <f t="shared" si="4"/>
        <v>0</v>
      </c>
      <c r="AB22" s="186"/>
    </row>
    <row r="23" spans="1:28" s="2" customFormat="1" ht="35.1" customHeight="1">
      <c r="A23" s="11">
        <v>1007</v>
      </c>
      <c r="B23" s="33" t="s">
        <v>65</v>
      </c>
      <c r="C23" s="12" t="s">
        <v>66</v>
      </c>
      <c r="D23" s="34" t="s">
        <v>28</v>
      </c>
      <c r="E23" s="13">
        <v>1990</v>
      </c>
      <c r="F23" s="13">
        <v>1990</v>
      </c>
      <c r="G23" s="14" t="s">
        <v>35</v>
      </c>
      <c r="H23" s="155">
        <v>0</v>
      </c>
      <c r="I23" s="156">
        <v>0</v>
      </c>
      <c r="J23" s="15">
        <v>2703.6200000000003</v>
      </c>
      <c r="K23" s="50">
        <f t="shared" si="9"/>
        <v>2703.6200000000003</v>
      </c>
      <c r="L23" s="155">
        <v>0</v>
      </c>
      <c r="M23" s="156">
        <v>0</v>
      </c>
      <c r="N23" s="15">
        <v>32</v>
      </c>
      <c r="O23" s="50">
        <f t="shared" si="0"/>
        <v>32</v>
      </c>
      <c r="P23" s="18">
        <v>52</v>
      </c>
      <c r="Q23" s="17">
        <v>0</v>
      </c>
      <c r="R23" s="159">
        <v>32</v>
      </c>
      <c r="S23" s="50">
        <f t="shared" si="10"/>
        <v>32</v>
      </c>
      <c r="T23" s="43"/>
      <c r="U23" s="17"/>
      <c r="V23" s="15"/>
      <c r="W23" s="15"/>
      <c r="X23" s="15"/>
      <c r="Y23" s="19">
        <f t="shared" si="11"/>
        <v>0</v>
      </c>
      <c r="Z23" s="10">
        <f t="shared" si="12"/>
        <v>0</v>
      </c>
      <c r="AA23" s="184">
        <f t="shared" si="4"/>
        <v>0</v>
      </c>
      <c r="AB23" s="186"/>
    </row>
    <row r="24" spans="1:28" s="2" customFormat="1" ht="35.1" customHeight="1">
      <c r="A24" s="11">
        <v>1008</v>
      </c>
      <c r="B24" s="33" t="s">
        <v>67</v>
      </c>
      <c r="C24" s="12" t="s">
        <v>68</v>
      </c>
      <c r="D24" s="34" t="s">
        <v>28</v>
      </c>
      <c r="E24" s="13">
        <v>1982</v>
      </c>
      <c r="F24" s="13">
        <v>1885</v>
      </c>
      <c r="G24" s="14" t="s">
        <v>35</v>
      </c>
      <c r="H24" s="155">
        <v>178.9</v>
      </c>
      <c r="I24" s="156">
        <v>0</v>
      </c>
      <c r="J24" s="15">
        <v>2430.6399999999994</v>
      </c>
      <c r="K24" s="50">
        <f t="shared" si="9"/>
        <v>2609.5399999999995</v>
      </c>
      <c r="L24" s="155">
        <v>1</v>
      </c>
      <c r="M24" s="156">
        <v>0</v>
      </c>
      <c r="N24" s="15">
        <v>19</v>
      </c>
      <c r="O24" s="50">
        <f t="shared" si="0"/>
        <v>20</v>
      </c>
      <c r="P24" s="18">
        <v>0</v>
      </c>
      <c r="Q24" s="17">
        <v>0</v>
      </c>
      <c r="R24" s="159">
        <v>19</v>
      </c>
      <c r="S24" s="50">
        <f t="shared" si="10"/>
        <v>19</v>
      </c>
      <c r="T24" s="43"/>
      <c r="U24" s="17"/>
      <c r="V24" s="15"/>
      <c r="W24" s="15"/>
      <c r="X24" s="15"/>
      <c r="Y24" s="19">
        <f t="shared" si="11"/>
        <v>0</v>
      </c>
      <c r="Z24" s="10">
        <f t="shared" si="12"/>
        <v>0</v>
      </c>
      <c r="AA24" s="184">
        <f t="shared" si="4"/>
        <v>0</v>
      </c>
      <c r="AB24" s="186"/>
    </row>
    <row r="25" spans="1:28" s="2" customFormat="1" ht="35.1" customHeight="1">
      <c r="A25" s="11">
        <v>1010</v>
      </c>
      <c r="B25" s="33" t="s">
        <v>69</v>
      </c>
      <c r="C25" s="12" t="s">
        <v>66</v>
      </c>
      <c r="D25" s="34" t="s">
        <v>28</v>
      </c>
      <c r="E25" s="13">
        <v>1992</v>
      </c>
      <c r="F25" s="13">
        <v>1900</v>
      </c>
      <c r="G25" s="14" t="s">
        <v>35</v>
      </c>
      <c r="H25" s="155">
        <v>0</v>
      </c>
      <c r="I25" s="156">
        <v>0</v>
      </c>
      <c r="J25" s="15">
        <v>2846.09</v>
      </c>
      <c r="K25" s="50">
        <f t="shared" si="9"/>
        <v>2846.09</v>
      </c>
      <c r="L25" s="155">
        <v>0</v>
      </c>
      <c r="M25" s="156">
        <v>0</v>
      </c>
      <c r="N25" s="15">
        <v>21</v>
      </c>
      <c r="O25" s="50">
        <f t="shared" si="0"/>
        <v>21</v>
      </c>
      <c r="P25" s="18">
        <v>0</v>
      </c>
      <c r="Q25" s="17">
        <v>0</v>
      </c>
      <c r="R25" s="159">
        <v>21</v>
      </c>
      <c r="S25" s="50">
        <f t="shared" si="10"/>
        <v>21</v>
      </c>
      <c r="T25" s="43"/>
      <c r="U25" s="17"/>
      <c r="V25" s="15"/>
      <c r="W25" s="15"/>
      <c r="X25" s="15"/>
      <c r="Y25" s="19">
        <f t="shared" si="11"/>
        <v>0</v>
      </c>
      <c r="Z25" s="10">
        <f t="shared" si="12"/>
        <v>0</v>
      </c>
      <c r="AA25" s="184">
        <f t="shared" si="4"/>
        <v>0</v>
      </c>
      <c r="AB25" s="186"/>
    </row>
    <row r="26" spans="1:28" s="2" customFormat="1" ht="35.1" customHeight="1">
      <c r="A26" s="11">
        <v>1012</v>
      </c>
      <c r="B26" s="33" t="s">
        <v>70</v>
      </c>
      <c r="C26" s="12" t="s">
        <v>71</v>
      </c>
      <c r="D26" s="34" t="s">
        <v>28</v>
      </c>
      <c r="E26" s="13">
        <v>1997</v>
      </c>
      <c r="F26" s="13">
        <v>1997</v>
      </c>
      <c r="G26" s="14" t="s">
        <v>35</v>
      </c>
      <c r="H26" s="155">
        <v>106</v>
      </c>
      <c r="I26" s="156">
        <v>0</v>
      </c>
      <c r="J26" s="15">
        <v>1842.18</v>
      </c>
      <c r="K26" s="50">
        <f t="shared" si="9"/>
        <v>1948.18</v>
      </c>
      <c r="L26" s="155">
        <v>1</v>
      </c>
      <c r="M26" s="156">
        <v>0</v>
      </c>
      <c r="N26" s="15">
        <v>35</v>
      </c>
      <c r="O26" s="50">
        <f t="shared" si="0"/>
        <v>36</v>
      </c>
      <c r="P26" s="18">
        <v>29</v>
      </c>
      <c r="Q26" s="17">
        <v>0</v>
      </c>
      <c r="R26" s="159">
        <v>35</v>
      </c>
      <c r="S26" s="50">
        <f t="shared" si="10"/>
        <v>35</v>
      </c>
      <c r="T26" s="43"/>
      <c r="U26" s="17"/>
      <c r="V26" s="15"/>
      <c r="W26" s="15"/>
      <c r="X26" s="15"/>
      <c r="Y26" s="19">
        <f t="shared" si="11"/>
        <v>0</v>
      </c>
      <c r="Z26" s="10">
        <f t="shared" si="12"/>
        <v>0</v>
      </c>
      <c r="AA26" s="184">
        <f t="shared" si="4"/>
        <v>0</v>
      </c>
      <c r="AB26" s="186"/>
    </row>
    <row r="27" spans="1:28" s="2" customFormat="1" ht="35.1" customHeight="1">
      <c r="A27" s="11">
        <v>1013</v>
      </c>
      <c r="B27" s="33" t="s">
        <v>70</v>
      </c>
      <c r="C27" s="12" t="s">
        <v>71</v>
      </c>
      <c r="D27" s="34" t="s">
        <v>28</v>
      </c>
      <c r="E27" s="13">
        <v>1994</v>
      </c>
      <c r="F27" s="13">
        <v>1996</v>
      </c>
      <c r="G27" s="14" t="s">
        <v>35</v>
      </c>
      <c r="H27" s="155">
        <v>165</v>
      </c>
      <c r="I27" s="156">
        <v>0</v>
      </c>
      <c r="J27" s="15">
        <v>2388.84</v>
      </c>
      <c r="K27" s="50">
        <f t="shared" si="9"/>
        <v>2553.84</v>
      </c>
      <c r="L27" s="155">
        <v>1</v>
      </c>
      <c r="M27" s="156">
        <v>0</v>
      </c>
      <c r="N27" s="15">
        <v>24</v>
      </c>
      <c r="O27" s="50">
        <f t="shared" si="0"/>
        <v>25</v>
      </c>
      <c r="P27" s="18">
        <v>212</v>
      </c>
      <c r="Q27" s="17">
        <v>0</v>
      </c>
      <c r="R27" s="159">
        <v>24</v>
      </c>
      <c r="S27" s="50">
        <f t="shared" si="10"/>
        <v>24</v>
      </c>
      <c r="T27" s="43"/>
      <c r="U27" s="17"/>
      <c r="V27" s="15"/>
      <c r="W27" s="15"/>
      <c r="X27" s="15"/>
      <c r="Y27" s="19">
        <f t="shared" si="11"/>
        <v>0</v>
      </c>
      <c r="Z27" s="10">
        <f t="shared" si="12"/>
        <v>0</v>
      </c>
      <c r="AA27" s="184">
        <f t="shared" si="4"/>
        <v>0</v>
      </c>
      <c r="AB27" s="186"/>
    </row>
    <row r="28" spans="1:28" s="2" customFormat="1" ht="35.1" customHeight="1">
      <c r="A28" s="11">
        <v>1016</v>
      </c>
      <c r="B28" s="33" t="s">
        <v>72</v>
      </c>
      <c r="C28" s="12" t="s">
        <v>73</v>
      </c>
      <c r="D28" s="34" t="s">
        <v>28</v>
      </c>
      <c r="E28" s="13">
        <v>1997</v>
      </c>
      <c r="F28" s="13">
        <v>1910</v>
      </c>
      <c r="G28" s="14" t="s">
        <v>35</v>
      </c>
      <c r="H28" s="155">
        <v>0</v>
      </c>
      <c r="I28" s="156">
        <v>242</v>
      </c>
      <c r="J28" s="15">
        <v>1607</v>
      </c>
      <c r="K28" s="50">
        <f t="shared" si="9"/>
        <v>1849</v>
      </c>
      <c r="L28" s="155">
        <v>0</v>
      </c>
      <c r="M28" s="156">
        <v>4</v>
      </c>
      <c r="N28" s="15">
        <v>22</v>
      </c>
      <c r="O28" s="50">
        <f t="shared" si="0"/>
        <v>26</v>
      </c>
      <c r="P28" s="18">
        <v>2</v>
      </c>
      <c r="Q28" s="17">
        <v>4</v>
      </c>
      <c r="R28" s="159">
        <v>22</v>
      </c>
      <c r="S28" s="50">
        <f t="shared" si="10"/>
        <v>26</v>
      </c>
      <c r="T28" s="43"/>
      <c r="U28" s="17"/>
      <c r="V28" s="15"/>
      <c r="W28" s="15"/>
      <c r="X28" s="15"/>
      <c r="Y28" s="19">
        <f t="shared" si="11"/>
        <v>0</v>
      </c>
      <c r="Z28" s="10">
        <f t="shared" si="12"/>
        <v>0</v>
      </c>
      <c r="AA28" s="184">
        <f t="shared" si="4"/>
        <v>0</v>
      </c>
      <c r="AB28" s="186"/>
    </row>
    <row r="29" spans="1:28" s="2" customFormat="1" ht="35.1" customHeight="1">
      <c r="A29" s="11">
        <v>1017</v>
      </c>
      <c r="B29" s="33" t="s">
        <v>74</v>
      </c>
      <c r="C29" s="12" t="s">
        <v>33</v>
      </c>
      <c r="D29" s="34" t="s">
        <v>28</v>
      </c>
      <c r="E29" s="13">
        <v>1995</v>
      </c>
      <c r="F29" s="13">
        <v>1966</v>
      </c>
      <c r="G29" s="14" t="s">
        <v>35</v>
      </c>
      <c r="H29" s="155">
        <v>403</v>
      </c>
      <c r="I29" s="156">
        <v>1198</v>
      </c>
      <c r="J29" s="15">
        <v>14936.98</v>
      </c>
      <c r="K29" s="50">
        <f t="shared" si="9"/>
        <v>16537.98</v>
      </c>
      <c r="L29" s="155">
        <v>3</v>
      </c>
      <c r="M29" s="156">
        <v>6</v>
      </c>
      <c r="N29" s="15">
        <v>278</v>
      </c>
      <c r="O29" s="50">
        <f t="shared" si="0"/>
        <v>287</v>
      </c>
      <c r="P29" s="18">
        <v>310</v>
      </c>
      <c r="Q29" s="17">
        <v>6</v>
      </c>
      <c r="R29" s="159">
        <v>278</v>
      </c>
      <c r="S29" s="50">
        <f t="shared" si="10"/>
        <v>284</v>
      </c>
      <c r="T29" s="43"/>
      <c r="U29" s="17"/>
      <c r="V29" s="15"/>
      <c r="W29" s="15"/>
      <c r="X29" s="15"/>
      <c r="Y29" s="19">
        <f t="shared" si="11"/>
        <v>0</v>
      </c>
      <c r="Z29" s="10">
        <f t="shared" si="12"/>
        <v>0</v>
      </c>
      <c r="AA29" s="184">
        <f t="shared" si="4"/>
        <v>0</v>
      </c>
      <c r="AB29" s="186"/>
    </row>
    <row r="30" spans="1:28" s="2" customFormat="1" ht="35.1" customHeight="1">
      <c r="A30" s="11">
        <v>1019</v>
      </c>
      <c r="B30" s="33" t="s">
        <v>75</v>
      </c>
      <c r="C30" s="12" t="s">
        <v>46</v>
      </c>
      <c r="D30" s="34" t="s">
        <v>28</v>
      </c>
      <c r="E30" s="13">
        <v>1997</v>
      </c>
      <c r="F30" s="13">
        <v>1997</v>
      </c>
      <c r="G30" s="14" t="s">
        <v>35</v>
      </c>
      <c r="H30" s="155">
        <v>0</v>
      </c>
      <c r="I30" s="156">
        <v>83.32</v>
      </c>
      <c r="J30" s="15">
        <v>3746.87</v>
      </c>
      <c r="K30" s="50">
        <f t="shared" si="9"/>
        <v>3830.19</v>
      </c>
      <c r="L30" s="155">
        <v>0</v>
      </c>
      <c r="M30" s="156">
        <v>2</v>
      </c>
      <c r="N30" s="15">
        <v>46</v>
      </c>
      <c r="O30" s="50">
        <f t="shared" si="0"/>
        <v>48</v>
      </c>
      <c r="P30" s="18">
        <v>79</v>
      </c>
      <c r="Q30" s="17">
        <v>2</v>
      </c>
      <c r="R30" s="159">
        <v>46</v>
      </c>
      <c r="S30" s="50">
        <f t="shared" si="10"/>
        <v>48</v>
      </c>
      <c r="T30" s="43"/>
      <c r="U30" s="17"/>
      <c r="V30" s="15"/>
      <c r="W30" s="15"/>
      <c r="X30" s="15"/>
      <c r="Y30" s="19">
        <f t="shared" si="11"/>
        <v>0</v>
      </c>
      <c r="Z30" s="10">
        <f t="shared" si="12"/>
        <v>0</v>
      </c>
      <c r="AA30" s="184">
        <f t="shared" si="4"/>
        <v>0</v>
      </c>
      <c r="AB30" s="186"/>
    </row>
    <row r="31" spans="1:28" s="2" customFormat="1" ht="35.1" customHeight="1">
      <c r="A31" s="11">
        <v>1020</v>
      </c>
      <c r="B31" s="33" t="s">
        <v>76</v>
      </c>
      <c r="C31" s="12" t="s">
        <v>39</v>
      </c>
      <c r="D31" s="34" t="s">
        <v>28</v>
      </c>
      <c r="E31" s="13">
        <v>1991</v>
      </c>
      <c r="F31" s="13">
        <v>1991</v>
      </c>
      <c r="G31" s="14" t="s">
        <v>54</v>
      </c>
      <c r="H31" s="155">
        <v>0</v>
      </c>
      <c r="I31" s="156">
        <v>0</v>
      </c>
      <c r="J31" s="15">
        <v>1282.3599999999999</v>
      </c>
      <c r="K31" s="50">
        <f t="shared" si="9"/>
        <v>1282.3599999999999</v>
      </c>
      <c r="L31" s="155">
        <v>0</v>
      </c>
      <c r="M31" s="156">
        <v>0</v>
      </c>
      <c r="N31" s="15">
        <v>14</v>
      </c>
      <c r="O31" s="50">
        <f t="shared" si="0"/>
        <v>14</v>
      </c>
      <c r="P31" s="18">
        <v>28</v>
      </c>
      <c r="Q31" s="17">
        <v>0</v>
      </c>
      <c r="R31" s="159">
        <v>14</v>
      </c>
      <c r="S31" s="50">
        <f t="shared" si="10"/>
        <v>14</v>
      </c>
      <c r="T31" s="43"/>
      <c r="U31" s="17"/>
      <c r="V31" s="15"/>
      <c r="W31" s="15"/>
      <c r="X31" s="15"/>
      <c r="Y31" s="19">
        <f t="shared" si="11"/>
        <v>0</v>
      </c>
      <c r="Z31" s="10">
        <f t="shared" si="12"/>
        <v>0</v>
      </c>
      <c r="AA31" s="184">
        <f t="shared" si="4"/>
        <v>0</v>
      </c>
      <c r="AB31" s="186"/>
    </row>
    <row r="32" spans="1:28" s="2" customFormat="1" ht="35.1" customHeight="1">
      <c r="A32" s="11">
        <v>1024</v>
      </c>
      <c r="B32" s="33" t="s">
        <v>77</v>
      </c>
      <c r="C32" s="12" t="s">
        <v>33</v>
      </c>
      <c r="D32" s="34" t="s">
        <v>28</v>
      </c>
      <c r="E32" s="13">
        <v>1990</v>
      </c>
      <c r="F32" s="13">
        <v>1912</v>
      </c>
      <c r="G32" s="14" t="s">
        <v>35</v>
      </c>
      <c r="H32" s="155">
        <v>0</v>
      </c>
      <c r="I32" s="156">
        <v>153</v>
      </c>
      <c r="J32" s="15">
        <v>1957.59</v>
      </c>
      <c r="K32" s="50">
        <f t="shared" si="9"/>
        <v>2110.59</v>
      </c>
      <c r="L32" s="155">
        <v>0</v>
      </c>
      <c r="M32" s="156">
        <v>2</v>
      </c>
      <c r="N32" s="15">
        <v>23</v>
      </c>
      <c r="O32" s="50">
        <f t="shared" si="0"/>
        <v>25</v>
      </c>
      <c r="P32" s="18">
        <v>0</v>
      </c>
      <c r="Q32" s="17">
        <v>2</v>
      </c>
      <c r="R32" s="159">
        <v>23</v>
      </c>
      <c r="S32" s="50">
        <f t="shared" si="10"/>
        <v>25</v>
      </c>
      <c r="T32" s="43"/>
      <c r="U32" s="17"/>
      <c r="V32" s="15"/>
      <c r="W32" s="15"/>
      <c r="X32" s="15"/>
      <c r="Y32" s="19">
        <f t="shared" si="11"/>
        <v>0</v>
      </c>
      <c r="Z32" s="10">
        <f t="shared" si="12"/>
        <v>0</v>
      </c>
      <c r="AA32" s="184">
        <f t="shared" si="4"/>
        <v>0</v>
      </c>
      <c r="AB32" s="186"/>
    </row>
    <row r="33" spans="1:27" s="2" customFormat="1" ht="35.1" customHeight="1">
      <c r="A33" s="11">
        <v>1025</v>
      </c>
      <c r="B33" s="33" t="s">
        <v>78</v>
      </c>
      <c r="C33" s="12" t="s">
        <v>66</v>
      </c>
      <c r="D33" s="34" t="s">
        <v>28</v>
      </c>
      <c r="E33" s="13">
        <v>1992</v>
      </c>
      <c r="F33" s="13">
        <v>1910</v>
      </c>
      <c r="G33" s="14" t="s">
        <v>35</v>
      </c>
      <c r="H33" s="155">
        <v>0</v>
      </c>
      <c r="I33" s="156">
        <v>355</v>
      </c>
      <c r="J33" s="15">
        <v>7349.81</v>
      </c>
      <c r="K33" s="50">
        <f t="shared" si="9"/>
        <v>7704.81</v>
      </c>
      <c r="L33" s="155">
        <v>0</v>
      </c>
      <c r="M33" s="156">
        <v>8</v>
      </c>
      <c r="N33" s="15">
        <v>111</v>
      </c>
      <c r="O33" s="50">
        <f t="shared" si="0"/>
        <v>119</v>
      </c>
      <c r="P33" s="18">
        <v>0</v>
      </c>
      <c r="Q33" s="17">
        <v>8</v>
      </c>
      <c r="R33" s="159">
        <v>111</v>
      </c>
      <c r="S33" s="50">
        <f t="shared" si="10"/>
        <v>119</v>
      </c>
      <c r="T33" s="43"/>
      <c r="U33" s="17"/>
      <c r="V33" s="15"/>
      <c r="W33" s="15"/>
      <c r="X33" s="15"/>
      <c r="Y33" s="19">
        <f t="shared" si="11"/>
        <v>0</v>
      </c>
      <c r="Z33" s="10">
        <f t="shared" si="12"/>
        <v>0</v>
      </c>
      <c r="AA33" s="184">
        <f t="shared" si="4"/>
        <v>0</v>
      </c>
    </row>
    <row r="34" spans="1:27" s="2" customFormat="1" ht="35.1" customHeight="1">
      <c r="A34" s="11">
        <v>1028</v>
      </c>
      <c r="B34" s="33" t="s">
        <v>79</v>
      </c>
      <c r="C34" s="12" t="s">
        <v>37</v>
      </c>
      <c r="D34" s="34" t="s">
        <v>28</v>
      </c>
      <c r="E34" s="13">
        <v>1993</v>
      </c>
      <c r="F34" s="13">
        <v>1905</v>
      </c>
      <c r="G34" s="14" t="s">
        <v>35</v>
      </c>
      <c r="H34" s="155">
        <v>0</v>
      </c>
      <c r="I34" s="156">
        <v>276</v>
      </c>
      <c r="J34" s="15">
        <v>1828.1</v>
      </c>
      <c r="K34" s="50">
        <f t="shared" si="9"/>
        <v>2104.1</v>
      </c>
      <c r="L34" s="155">
        <v>0</v>
      </c>
      <c r="M34" s="156">
        <v>3</v>
      </c>
      <c r="N34" s="15">
        <v>18</v>
      </c>
      <c r="O34" s="50">
        <f t="shared" si="0"/>
        <v>21</v>
      </c>
      <c r="P34" s="18">
        <v>3</v>
      </c>
      <c r="Q34" s="17">
        <v>3</v>
      </c>
      <c r="R34" s="159">
        <v>18</v>
      </c>
      <c r="S34" s="50">
        <f t="shared" si="10"/>
        <v>21</v>
      </c>
      <c r="T34" s="43"/>
      <c r="U34" s="17"/>
      <c r="V34" s="15"/>
      <c r="W34" s="15"/>
      <c r="X34" s="15"/>
      <c r="Y34" s="19">
        <f t="shared" si="11"/>
        <v>0</v>
      </c>
      <c r="Z34" s="10">
        <f t="shared" si="12"/>
        <v>0</v>
      </c>
      <c r="AA34" s="184">
        <f t="shared" si="4"/>
        <v>0</v>
      </c>
    </row>
    <row r="35" spans="1:27" s="2" customFormat="1" ht="35.1" customHeight="1">
      <c r="A35" s="11">
        <v>1029</v>
      </c>
      <c r="B35" s="33" t="s">
        <v>80</v>
      </c>
      <c r="C35" s="12" t="s">
        <v>81</v>
      </c>
      <c r="D35" s="34" t="s">
        <v>28</v>
      </c>
      <c r="E35" s="13">
        <v>1995</v>
      </c>
      <c r="F35" s="13">
        <v>1913</v>
      </c>
      <c r="G35" s="14" t="s">
        <v>35</v>
      </c>
      <c r="H35" s="155">
        <v>0</v>
      </c>
      <c r="I35" s="156">
        <v>154</v>
      </c>
      <c r="J35" s="15">
        <v>1885.2</v>
      </c>
      <c r="K35" s="50">
        <f t="shared" si="9"/>
        <v>2039.2</v>
      </c>
      <c r="L35" s="155">
        <v>0</v>
      </c>
      <c r="M35" s="156">
        <v>1</v>
      </c>
      <c r="N35" s="15">
        <v>16</v>
      </c>
      <c r="O35" s="50">
        <f t="shared" si="0"/>
        <v>17</v>
      </c>
      <c r="P35" s="18">
        <v>0</v>
      </c>
      <c r="Q35" s="17">
        <v>1</v>
      </c>
      <c r="R35" s="159">
        <v>16</v>
      </c>
      <c r="S35" s="50">
        <f t="shared" si="10"/>
        <v>17</v>
      </c>
      <c r="T35" s="43"/>
      <c r="U35" s="17"/>
      <c r="V35" s="15"/>
      <c r="W35" s="15"/>
      <c r="X35" s="15"/>
      <c r="Y35" s="19">
        <f t="shared" si="11"/>
        <v>0</v>
      </c>
      <c r="Z35" s="10">
        <f t="shared" si="12"/>
        <v>0</v>
      </c>
      <c r="AA35" s="184">
        <f t="shared" si="4"/>
        <v>0</v>
      </c>
    </row>
    <row r="36" spans="1:27" s="2" customFormat="1" ht="35.1" customHeight="1">
      <c r="A36" s="11">
        <v>1030</v>
      </c>
      <c r="B36" s="33" t="s">
        <v>80</v>
      </c>
      <c r="C36" s="12" t="s">
        <v>81</v>
      </c>
      <c r="D36" s="34" t="s">
        <v>28</v>
      </c>
      <c r="E36" s="13">
        <v>1990</v>
      </c>
      <c r="F36" s="13">
        <v>1935</v>
      </c>
      <c r="G36" s="14" t="s">
        <v>35</v>
      </c>
      <c r="H36" s="155">
        <v>250</v>
      </c>
      <c r="I36" s="156">
        <v>125</v>
      </c>
      <c r="J36" s="15">
        <v>1686</v>
      </c>
      <c r="K36" s="50">
        <f t="shared" si="9"/>
        <v>2061</v>
      </c>
      <c r="L36" s="155">
        <v>2</v>
      </c>
      <c r="M36" s="156">
        <v>2</v>
      </c>
      <c r="N36" s="15">
        <v>13</v>
      </c>
      <c r="O36" s="50">
        <f t="shared" si="0"/>
        <v>17</v>
      </c>
      <c r="P36" s="18">
        <v>0</v>
      </c>
      <c r="Q36" s="17">
        <v>2</v>
      </c>
      <c r="R36" s="159">
        <v>13</v>
      </c>
      <c r="S36" s="50">
        <f t="shared" si="10"/>
        <v>15</v>
      </c>
      <c r="T36" s="43"/>
      <c r="U36" s="17"/>
      <c r="V36" s="15"/>
      <c r="W36" s="15"/>
      <c r="X36" s="15"/>
      <c r="Y36" s="19">
        <f t="shared" si="11"/>
        <v>0</v>
      </c>
      <c r="Z36" s="10">
        <f t="shared" si="12"/>
        <v>0</v>
      </c>
      <c r="AA36" s="184">
        <f t="shared" si="4"/>
        <v>0</v>
      </c>
    </row>
    <row r="37" spans="1:27" s="2" customFormat="1" ht="35.1" customHeight="1">
      <c r="A37" s="11">
        <v>1031</v>
      </c>
      <c r="B37" s="33" t="s">
        <v>82</v>
      </c>
      <c r="C37" s="12" t="s">
        <v>33</v>
      </c>
      <c r="D37" s="34" t="s">
        <v>28</v>
      </c>
      <c r="E37" s="13">
        <v>1993</v>
      </c>
      <c r="F37" s="13">
        <v>1905</v>
      </c>
      <c r="G37" s="14" t="s">
        <v>35</v>
      </c>
      <c r="H37" s="155">
        <v>0</v>
      </c>
      <c r="I37" s="156">
        <v>215</v>
      </c>
      <c r="J37" s="15">
        <v>1245.8399999999999</v>
      </c>
      <c r="K37" s="50">
        <f t="shared" si="9"/>
        <v>1460.84</v>
      </c>
      <c r="L37" s="155">
        <v>0</v>
      </c>
      <c r="M37" s="156">
        <v>3</v>
      </c>
      <c r="N37" s="15">
        <v>16</v>
      </c>
      <c r="O37" s="50">
        <f t="shared" si="0"/>
        <v>19</v>
      </c>
      <c r="P37" s="18">
        <v>0</v>
      </c>
      <c r="Q37" s="17">
        <v>3</v>
      </c>
      <c r="R37" s="159">
        <v>16</v>
      </c>
      <c r="S37" s="50">
        <f t="shared" si="10"/>
        <v>19</v>
      </c>
      <c r="T37" s="43"/>
      <c r="U37" s="17"/>
      <c r="V37" s="15"/>
      <c r="W37" s="15"/>
      <c r="X37" s="15"/>
      <c r="Y37" s="19">
        <f t="shared" si="11"/>
        <v>0</v>
      </c>
      <c r="Z37" s="10">
        <f t="shared" si="12"/>
        <v>0</v>
      </c>
      <c r="AA37" s="184">
        <f t="shared" si="4"/>
        <v>0</v>
      </c>
    </row>
    <row r="38" spans="1:27" s="2" customFormat="1" ht="35.1" customHeight="1">
      <c r="A38" s="11">
        <v>1032</v>
      </c>
      <c r="B38" s="33" t="s">
        <v>83</v>
      </c>
      <c r="C38" s="12" t="s">
        <v>68</v>
      </c>
      <c r="D38" s="34" t="s">
        <v>28</v>
      </c>
      <c r="E38" s="13">
        <v>1982</v>
      </c>
      <c r="F38" s="13">
        <v>1885</v>
      </c>
      <c r="G38" s="14" t="s">
        <v>35</v>
      </c>
      <c r="H38" s="155">
        <v>146</v>
      </c>
      <c r="I38" s="156">
        <v>0</v>
      </c>
      <c r="J38" s="15">
        <v>1721.4</v>
      </c>
      <c r="K38" s="50">
        <f t="shared" si="9"/>
        <v>1867.4</v>
      </c>
      <c r="L38" s="155">
        <v>1</v>
      </c>
      <c r="M38" s="156">
        <v>0</v>
      </c>
      <c r="N38" s="15">
        <v>18</v>
      </c>
      <c r="O38" s="50">
        <f t="shared" si="0"/>
        <v>19</v>
      </c>
      <c r="P38" s="18">
        <v>0</v>
      </c>
      <c r="Q38" s="17">
        <v>0</v>
      </c>
      <c r="R38" s="159">
        <v>18</v>
      </c>
      <c r="S38" s="50">
        <f t="shared" si="10"/>
        <v>18</v>
      </c>
      <c r="T38" s="43"/>
      <c r="U38" s="17"/>
      <c r="V38" s="15"/>
      <c r="W38" s="15"/>
      <c r="X38" s="15"/>
      <c r="Y38" s="19">
        <f t="shared" si="11"/>
        <v>0</v>
      </c>
      <c r="Z38" s="10">
        <f t="shared" si="12"/>
        <v>0</v>
      </c>
      <c r="AA38" s="184">
        <f t="shared" si="4"/>
        <v>0</v>
      </c>
    </row>
    <row r="39" spans="1:27" s="2" customFormat="1" ht="35.1" customHeight="1">
      <c r="A39" s="11">
        <v>1034</v>
      </c>
      <c r="B39" s="33" t="s">
        <v>84</v>
      </c>
      <c r="C39" s="12" t="s">
        <v>73</v>
      </c>
      <c r="D39" s="34" t="s">
        <v>28</v>
      </c>
      <c r="E39" s="13">
        <v>1991</v>
      </c>
      <c r="F39" s="13">
        <v>1907</v>
      </c>
      <c r="G39" s="14" t="s">
        <v>35</v>
      </c>
      <c r="H39" s="155">
        <v>0</v>
      </c>
      <c r="I39" s="156">
        <v>0</v>
      </c>
      <c r="J39" s="15">
        <v>2043.0800000000002</v>
      </c>
      <c r="K39" s="50">
        <f t="shared" si="9"/>
        <v>2043.0800000000002</v>
      </c>
      <c r="L39" s="155">
        <v>0</v>
      </c>
      <c r="M39" s="156">
        <v>0</v>
      </c>
      <c r="N39" s="15">
        <v>22</v>
      </c>
      <c r="O39" s="50">
        <f t="shared" si="0"/>
        <v>22</v>
      </c>
      <c r="P39" s="18">
        <v>0</v>
      </c>
      <c r="Q39" s="17">
        <v>0</v>
      </c>
      <c r="R39" s="159">
        <v>22</v>
      </c>
      <c r="S39" s="50">
        <f t="shared" si="10"/>
        <v>22</v>
      </c>
      <c r="T39" s="43"/>
      <c r="U39" s="17"/>
      <c r="V39" s="15"/>
      <c r="W39" s="15"/>
      <c r="X39" s="15"/>
      <c r="Y39" s="19">
        <f t="shared" si="11"/>
        <v>0</v>
      </c>
      <c r="Z39" s="10">
        <f t="shared" si="12"/>
        <v>0</v>
      </c>
      <c r="AA39" s="184">
        <f t="shared" si="4"/>
        <v>0</v>
      </c>
    </row>
    <row r="40" spans="1:27" s="2" customFormat="1" ht="35.1" customHeight="1">
      <c r="A40" s="11">
        <v>1035</v>
      </c>
      <c r="B40" s="33" t="s">
        <v>85</v>
      </c>
      <c r="C40" s="12" t="s">
        <v>33</v>
      </c>
      <c r="D40" s="34" t="s">
        <v>28</v>
      </c>
      <c r="E40" s="13">
        <v>1991</v>
      </c>
      <c r="F40" s="13">
        <v>1900</v>
      </c>
      <c r="G40" s="14" t="s">
        <v>35</v>
      </c>
      <c r="H40" s="155">
        <v>0</v>
      </c>
      <c r="I40" s="156">
        <v>141</v>
      </c>
      <c r="J40" s="15">
        <v>1485.4</v>
      </c>
      <c r="K40" s="50">
        <f t="shared" si="9"/>
        <v>1626.4</v>
      </c>
      <c r="L40" s="155">
        <v>0</v>
      </c>
      <c r="M40" s="156">
        <v>2</v>
      </c>
      <c r="N40" s="15">
        <v>20</v>
      </c>
      <c r="O40" s="50">
        <f t="shared" si="0"/>
        <v>22</v>
      </c>
      <c r="P40" s="18">
        <v>0</v>
      </c>
      <c r="Q40" s="17">
        <v>2</v>
      </c>
      <c r="R40" s="159">
        <v>20</v>
      </c>
      <c r="S40" s="50">
        <f t="shared" si="10"/>
        <v>22</v>
      </c>
      <c r="T40" s="43"/>
      <c r="U40" s="17"/>
      <c r="V40" s="15"/>
      <c r="W40" s="15"/>
      <c r="X40" s="15"/>
      <c r="Y40" s="19">
        <f t="shared" si="11"/>
        <v>0</v>
      </c>
      <c r="Z40" s="10">
        <f t="shared" si="12"/>
        <v>0</v>
      </c>
      <c r="AA40" s="184">
        <f t="shared" si="4"/>
        <v>0</v>
      </c>
    </row>
    <row r="41" spans="1:27" s="2" customFormat="1" ht="35.1" customHeight="1">
      <c r="A41" s="11">
        <v>1037</v>
      </c>
      <c r="B41" s="33" t="s">
        <v>86</v>
      </c>
      <c r="C41" s="12" t="s">
        <v>42</v>
      </c>
      <c r="D41" s="34" t="s">
        <v>28</v>
      </c>
      <c r="E41" s="13">
        <v>1991</v>
      </c>
      <c r="F41" s="13">
        <v>1900</v>
      </c>
      <c r="G41" s="14" t="s">
        <v>35</v>
      </c>
      <c r="H41" s="155">
        <v>0</v>
      </c>
      <c r="I41" s="156">
        <v>209</v>
      </c>
      <c r="J41" s="15">
        <v>1194</v>
      </c>
      <c r="K41" s="50">
        <f t="shared" si="9"/>
        <v>1403</v>
      </c>
      <c r="L41" s="155">
        <v>0</v>
      </c>
      <c r="M41" s="156">
        <v>2</v>
      </c>
      <c r="N41" s="15">
        <v>12</v>
      </c>
      <c r="O41" s="50">
        <f t="shared" si="0"/>
        <v>14</v>
      </c>
      <c r="P41" s="18">
        <v>0</v>
      </c>
      <c r="Q41" s="17">
        <v>2</v>
      </c>
      <c r="R41" s="159">
        <v>12</v>
      </c>
      <c r="S41" s="50">
        <f t="shared" si="10"/>
        <v>14</v>
      </c>
      <c r="T41" s="43"/>
      <c r="U41" s="17"/>
      <c r="V41" s="15"/>
      <c r="W41" s="15"/>
      <c r="X41" s="15"/>
      <c r="Y41" s="19">
        <f t="shared" si="11"/>
        <v>0</v>
      </c>
      <c r="Z41" s="10">
        <f t="shared" si="12"/>
        <v>0</v>
      </c>
      <c r="AA41" s="184">
        <f t="shared" si="4"/>
        <v>0</v>
      </c>
    </row>
    <row r="42" spans="1:27" s="2" customFormat="1" ht="35.1" customHeight="1">
      <c r="A42" s="11">
        <v>1038</v>
      </c>
      <c r="B42" s="33" t="s">
        <v>87</v>
      </c>
      <c r="C42" s="12" t="s">
        <v>42</v>
      </c>
      <c r="D42" s="34" t="s">
        <v>28</v>
      </c>
      <c r="E42" s="13">
        <v>1990</v>
      </c>
      <c r="F42" s="13">
        <v>1891</v>
      </c>
      <c r="G42" s="14" t="s">
        <v>35</v>
      </c>
      <c r="H42" s="155">
        <v>0</v>
      </c>
      <c r="I42" s="156">
        <v>0</v>
      </c>
      <c r="J42" s="15">
        <v>2015.98</v>
      </c>
      <c r="K42" s="50">
        <f t="shared" si="9"/>
        <v>2015.98</v>
      </c>
      <c r="L42" s="155">
        <v>0</v>
      </c>
      <c r="M42" s="156">
        <v>0</v>
      </c>
      <c r="N42" s="15">
        <v>23</v>
      </c>
      <c r="O42" s="50">
        <f t="shared" si="0"/>
        <v>23</v>
      </c>
      <c r="P42" s="18">
        <v>0</v>
      </c>
      <c r="Q42" s="17">
        <v>0</v>
      </c>
      <c r="R42" s="159">
        <v>23</v>
      </c>
      <c r="S42" s="50">
        <f t="shared" si="10"/>
        <v>23</v>
      </c>
      <c r="T42" s="43"/>
      <c r="U42" s="17"/>
      <c r="V42" s="15"/>
      <c r="W42" s="15"/>
      <c r="X42" s="15"/>
      <c r="Y42" s="19">
        <f t="shared" si="11"/>
        <v>0</v>
      </c>
      <c r="Z42" s="10">
        <f t="shared" si="12"/>
        <v>0</v>
      </c>
      <c r="AA42" s="184">
        <f t="shared" si="4"/>
        <v>0</v>
      </c>
    </row>
    <row r="43" spans="1:27" s="2" customFormat="1" ht="35.1" customHeight="1">
      <c r="A43" s="11">
        <v>1039</v>
      </c>
      <c r="B43" s="33" t="s">
        <v>88</v>
      </c>
      <c r="C43" s="12" t="s">
        <v>42</v>
      </c>
      <c r="D43" s="34" t="s">
        <v>28</v>
      </c>
      <c r="E43" s="13">
        <v>1997</v>
      </c>
      <c r="F43" s="13">
        <v>1929</v>
      </c>
      <c r="G43" s="14" t="s">
        <v>35</v>
      </c>
      <c r="H43" s="155">
        <v>0</v>
      </c>
      <c r="I43" s="156">
        <v>0</v>
      </c>
      <c r="J43" s="15">
        <v>2236.8000000000002</v>
      </c>
      <c r="K43" s="50">
        <f t="shared" si="9"/>
        <v>2236.8000000000002</v>
      </c>
      <c r="L43" s="155">
        <v>0</v>
      </c>
      <c r="M43" s="156">
        <v>0</v>
      </c>
      <c r="N43" s="15">
        <v>17</v>
      </c>
      <c r="O43" s="50">
        <f t="shared" si="0"/>
        <v>17</v>
      </c>
      <c r="P43" s="18">
        <v>58</v>
      </c>
      <c r="Q43" s="17">
        <v>0</v>
      </c>
      <c r="R43" s="159">
        <v>17</v>
      </c>
      <c r="S43" s="50">
        <f t="shared" si="10"/>
        <v>17</v>
      </c>
      <c r="T43" s="43"/>
      <c r="U43" s="17"/>
      <c r="V43" s="15"/>
      <c r="W43" s="15"/>
      <c r="X43" s="15"/>
      <c r="Y43" s="19">
        <f t="shared" si="11"/>
        <v>0</v>
      </c>
      <c r="Z43" s="10">
        <f t="shared" si="12"/>
        <v>0</v>
      </c>
      <c r="AA43" s="184">
        <f t="shared" si="4"/>
        <v>0</v>
      </c>
    </row>
    <row r="44" spans="1:27" s="2" customFormat="1" ht="35.1" customHeight="1">
      <c r="A44" s="11">
        <v>1042</v>
      </c>
      <c r="B44" s="33" t="s">
        <v>89</v>
      </c>
      <c r="C44" s="12" t="s">
        <v>81</v>
      </c>
      <c r="D44" s="34" t="s">
        <v>28</v>
      </c>
      <c r="E44" s="13">
        <v>1993</v>
      </c>
      <c r="F44" s="13">
        <v>1898</v>
      </c>
      <c r="G44" s="14" t="s">
        <v>35</v>
      </c>
      <c r="H44" s="155">
        <v>347.1</v>
      </c>
      <c r="I44" s="156">
        <v>322.8</v>
      </c>
      <c r="J44" s="15">
        <v>1345.9</v>
      </c>
      <c r="K44" s="50">
        <f t="shared" si="9"/>
        <v>2015.8000000000002</v>
      </c>
      <c r="L44" s="155">
        <v>5</v>
      </c>
      <c r="M44" s="156">
        <v>5</v>
      </c>
      <c r="N44" s="15">
        <v>12</v>
      </c>
      <c r="O44" s="50">
        <f t="shared" si="0"/>
        <v>22</v>
      </c>
      <c r="P44" s="18">
        <v>0</v>
      </c>
      <c r="Q44" s="17">
        <v>5</v>
      </c>
      <c r="R44" s="159">
        <v>12</v>
      </c>
      <c r="S44" s="50">
        <f t="shared" si="10"/>
        <v>17</v>
      </c>
      <c r="T44" s="43"/>
      <c r="U44" s="17"/>
      <c r="V44" s="15"/>
      <c r="W44" s="15"/>
      <c r="X44" s="15"/>
      <c r="Y44" s="19">
        <f t="shared" si="11"/>
        <v>0</v>
      </c>
      <c r="Z44" s="10">
        <f t="shared" si="12"/>
        <v>0</v>
      </c>
      <c r="AA44" s="184">
        <f t="shared" si="4"/>
        <v>0</v>
      </c>
    </row>
    <row r="45" spans="1:27" s="2" customFormat="1" ht="35.1" customHeight="1">
      <c r="A45" s="11">
        <v>1050</v>
      </c>
      <c r="B45" s="33" t="s">
        <v>90</v>
      </c>
      <c r="C45" s="12" t="s">
        <v>91</v>
      </c>
      <c r="D45" s="34" t="s">
        <v>28</v>
      </c>
      <c r="E45" s="13">
        <v>1990</v>
      </c>
      <c r="F45" s="13">
        <v>1990</v>
      </c>
      <c r="G45" s="14" t="s">
        <v>35</v>
      </c>
      <c r="H45" s="155">
        <v>0</v>
      </c>
      <c r="I45" s="156">
        <v>0</v>
      </c>
      <c r="J45" s="15">
        <v>1451</v>
      </c>
      <c r="K45" s="50">
        <f t="shared" si="9"/>
        <v>1451</v>
      </c>
      <c r="L45" s="155">
        <v>0</v>
      </c>
      <c r="M45" s="156">
        <v>0</v>
      </c>
      <c r="N45" s="15">
        <v>19</v>
      </c>
      <c r="O45" s="50">
        <f t="shared" si="0"/>
        <v>19</v>
      </c>
      <c r="P45" s="18">
        <v>23</v>
      </c>
      <c r="Q45" s="17">
        <v>0</v>
      </c>
      <c r="R45" s="159">
        <v>19</v>
      </c>
      <c r="S45" s="50">
        <f t="shared" si="10"/>
        <v>19</v>
      </c>
      <c r="T45" s="43"/>
      <c r="U45" s="17"/>
      <c r="V45" s="15"/>
      <c r="W45" s="15"/>
      <c r="X45" s="15"/>
      <c r="Y45" s="19">
        <f t="shared" si="11"/>
        <v>0</v>
      </c>
      <c r="Z45" s="10">
        <f t="shared" si="12"/>
        <v>0</v>
      </c>
      <c r="AA45" s="184">
        <f t="shared" si="4"/>
        <v>0</v>
      </c>
    </row>
    <row r="46" spans="1:27" s="2" customFormat="1" ht="35.1" customHeight="1">
      <c r="A46" s="11">
        <v>1054</v>
      </c>
      <c r="B46" s="33" t="s">
        <v>92</v>
      </c>
      <c r="C46" s="12" t="s">
        <v>62</v>
      </c>
      <c r="D46" s="34" t="s">
        <v>28</v>
      </c>
      <c r="E46" s="13">
        <v>1991</v>
      </c>
      <c r="F46" s="13">
        <v>1623</v>
      </c>
      <c r="G46" s="14" t="s">
        <v>35</v>
      </c>
      <c r="H46" s="155">
        <v>0</v>
      </c>
      <c r="I46" s="156">
        <v>1156</v>
      </c>
      <c r="J46" s="15">
        <v>2593.63</v>
      </c>
      <c r="K46" s="50">
        <f t="shared" si="9"/>
        <v>3749.63</v>
      </c>
      <c r="L46" s="155">
        <v>0</v>
      </c>
      <c r="M46" s="156">
        <v>9</v>
      </c>
      <c r="N46" s="15">
        <v>37</v>
      </c>
      <c r="O46" s="50">
        <f t="shared" si="0"/>
        <v>46</v>
      </c>
      <c r="P46" s="18">
        <v>0</v>
      </c>
      <c r="Q46" s="17">
        <v>9</v>
      </c>
      <c r="R46" s="159">
        <v>37</v>
      </c>
      <c r="S46" s="50">
        <f t="shared" si="10"/>
        <v>46</v>
      </c>
      <c r="T46" s="43"/>
      <c r="U46" s="17"/>
      <c r="V46" s="15"/>
      <c r="W46" s="15"/>
      <c r="X46" s="15"/>
      <c r="Y46" s="19">
        <f t="shared" si="11"/>
        <v>0</v>
      </c>
      <c r="Z46" s="10">
        <f t="shared" si="12"/>
        <v>0</v>
      </c>
      <c r="AA46" s="184">
        <f t="shared" si="4"/>
        <v>0</v>
      </c>
    </row>
    <row r="47" spans="1:27" s="2" customFormat="1" ht="35.1" customHeight="1">
      <c r="A47" s="11">
        <v>1057</v>
      </c>
      <c r="B47" s="33" t="s">
        <v>93</v>
      </c>
      <c r="C47" s="12" t="s">
        <v>33</v>
      </c>
      <c r="D47" s="34" t="s">
        <v>28</v>
      </c>
      <c r="E47" s="13">
        <v>1992</v>
      </c>
      <c r="F47" s="13">
        <v>1910</v>
      </c>
      <c r="G47" s="14" t="s">
        <v>35</v>
      </c>
      <c r="H47" s="155">
        <v>0</v>
      </c>
      <c r="I47" s="156">
        <v>276</v>
      </c>
      <c r="J47" s="15">
        <v>1990.54</v>
      </c>
      <c r="K47" s="50">
        <f t="shared" si="9"/>
        <v>2266.54</v>
      </c>
      <c r="L47" s="155">
        <v>0</v>
      </c>
      <c r="M47" s="156">
        <v>6</v>
      </c>
      <c r="N47" s="15">
        <v>22</v>
      </c>
      <c r="O47" s="50">
        <f t="shared" si="0"/>
        <v>28</v>
      </c>
      <c r="P47" s="18">
        <v>0</v>
      </c>
      <c r="Q47" s="17">
        <v>6</v>
      </c>
      <c r="R47" s="159">
        <v>22</v>
      </c>
      <c r="S47" s="50">
        <f t="shared" si="10"/>
        <v>28</v>
      </c>
      <c r="T47" s="43"/>
      <c r="U47" s="17"/>
      <c r="V47" s="15"/>
      <c r="W47" s="15"/>
      <c r="X47" s="15"/>
      <c r="Y47" s="19">
        <f t="shared" si="11"/>
        <v>0</v>
      </c>
      <c r="Z47" s="10">
        <f t="shared" si="12"/>
        <v>0</v>
      </c>
      <c r="AA47" s="184">
        <f t="shared" si="4"/>
        <v>0</v>
      </c>
    </row>
    <row r="48" spans="1:27" s="2" customFormat="1" ht="35.1" customHeight="1">
      <c r="A48" s="11">
        <v>1059</v>
      </c>
      <c r="B48" s="33" t="s">
        <v>94</v>
      </c>
      <c r="C48" s="12" t="s">
        <v>66</v>
      </c>
      <c r="D48" s="34" t="s">
        <v>28</v>
      </c>
      <c r="E48" s="13">
        <v>1991</v>
      </c>
      <c r="F48" s="13">
        <v>1893</v>
      </c>
      <c r="G48" s="14" t="s">
        <v>35</v>
      </c>
      <c r="H48" s="155">
        <v>240</v>
      </c>
      <c r="I48" s="156">
        <v>0</v>
      </c>
      <c r="J48" s="15">
        <v>1426.78</v>
      </c>
      <c r="K48" s="50">
        <f t="shared" si="9"/>
        <v>1666.78</v>
      </c>
      <c r="L48" s="155">
        <v>1</v>
      </c>
      <c r="M48" s="156">
        <v>0</v>
      </c>
      <c r="N48" s="15">
        <v>11</v>
      </c>
      <c r="O48" s="50">
        <f t="shared" si="0"/>
        <v>12</v>
      </c>
      <c r="P48" s="18">
        <v>3</v>
      </c>
      <c r="Q48" s="17">
        <v>0</v>
      </c>
      <c r="R48" s="159">
        <v>11</v>
      </c>
      <c r="S48" s="50">
        <f t="shared" si="10"/>
        <v>11</v>
      </c>
      <c r="T48" s="43"/>
      <c r="U48" s="17"/>
      <c r="V48" s="15"/>
      <c r="W48" s="15"/>
      <c r="X48" s="15"/>
      <c r="Y48" s="19">
        <f t="shared" si="11"/>
        <v>0</v>
      </c>
      <c r="Z48" s="10">
        <f t="shared" si="12"/>
        <v>0</v>
      </c>
      <c r="AA48" s="184">
        <f t="shared" si="4"/>
        <v>0</v>
      </c>
    </row>
    <row r="49" spans="1:27" s="2" customFormat="1" ht="35.1" customHeight="1">
      <c r="A49" s="11">
        <v>1061</v>
      </c>
      <c r="B49" s="33" t="s">
        <v>95</v>
      </c>
      <c r="C49" s="12" t="s">
        <v>66</v>
      </c>
      <c r="D49" s="34" t="s">
        <v>28</v>
      </c>
      <c r="E49" s="13">
        <v>1993</v>
      </c>
      <c r="F49" s="13">
        <v>1883</v>
      </c>
      <c r="G49" s="14" t="s">
        <v>35</v>
      </c>
      <c r="H49" s="155">
        <v>48</v>
      </c>
      <c r="I49" s="156">
        <v>0</v>
      </c>
      <c r="J49" s="15">
        <v>1679.74</v>
      </c>
      <c r="K49" s="50">
        <f t="shared" si="9"/>
        <v>1727.74</v>
      </c>
      <c r="L49" s="155">
        <v>1</v>
      </c>
      <c r="M49" s="156">
        <v>0</v>
      </c>
      <c r="N49" s="15">
        <v>19</v>
      </c>
      <c r="O49" s="50">
        <f t="shared" si="0"/>
        <v>20</v>
      </c>
      <c r="P49" s="18">
        <v>0</v>
      </c>
      <c r="Q49" s="17">
        <v>0</v>
      </c>
      <c r="R49" s="159">
        <v>19</v>
      </c>
      <c r="S49" s="50">
        <f t="shared" si="10"/>
        <v>19</v>
      </c>
      <c r="T49" s="43"/>
      <c r="U49" s="17"/>
      <c r="V49" s="15"/>
      <c r="W49" s="15"/>
      <c r="X49" s="15"/>
      <c r="Y49" s="19">
        <f t="shared" si="11"/>
        <v>0</v>
      </c>
      <c r="Z49" s="10">
        <f t="shared" si="12"/>
        <v>0</v>
      </c>
      <c r="AA49" s="184">
        <f t="shared" si="4"/>
        <v>0</v>
      </c>
    </row>
    <row r="50" spans="1:27" s="2" customFormat="1" ht="35.1" customHeight="1">
      <c r="A50" s="11">
        <v>1064</v>
      </c>
      <c r="B50" s="33" t="s">
        <v>96</v>
      </c>
      <c r="C50" s="12" t="s">
        <v>37</v>
      </c>
      <c r="D50" s="34" t="s">
        <v>28</v>
      </c>
      <c r="E50" s="13">
        <v>1955</v>
      </c>
      <c r="F50" s="13">
        <v>1890</v>
      </c>
      <c r="G50" s="14" t="s">
        <v>35</v>
      </c>
      <c r="H50" s="155">
        <v>417.59999999999997</v>
      </c>
      <c r="I50" s="156">
        <v>154.30000000000001</v>
      </c>
      <c r="J50" s="15">
        <v>1216.1999999999998</v>
      </c>
      <c r="K50" s="50">
        <f t="shared" si="9"/>
        <v>1788.1</v>
      </c>
      <c r="L50" s="155">
        <v>3</v>
      </c>
      <c r="M50" s="156">
        <v>1</v>
      </c>
      <c r="N50" s="15">
        <v>16</v>
      </c>
      <c r="O50" s="50">
        <f t="shared" si="0"/>
        <v>20</v>
      </c>
      <c r="P50" s="18">
        <v>4</v>
      </c>
      <c r="Q50" s="17">
        <v>1</v>
      </c>
      <c r="R50" s="159">
        <v>16</v>
      </c>
      <c r="S50" s="50">
        <f t="shared" si="10"/>
        <v>17</v>
      </c>
      <c r="T50" s="43"/>
      <c r="U50" s="17"/>
      <c r="V50" s="15"/>
      <c r="W50" s="15"/>
      <c r="X50" s="15"/>
      <c r="Y50" s="19">
        <f t="shared" si="11"/>
        <v>0</v>
      </c>
      <c r="Z50" s="10">
        <f t="shared" si="12"/>
        <v>0</v>
      </c>
      <c r="AA50" s="184">
        <f t="shared" si="4"/>
        <v>0</v>
      </c>
    </row>
    <row r="51" spans="1:27" s="2" customFormat="1" ht="35.1" customHeight="1">
      <c r="A51" s="11">
        <v>1067</v>
      </c>
      <c r="B51" s="33" t="s">
        <v>97</v>
      </c>
      <c r="C51" s="12" t="s">
        <v>66</v>
      </c>
      <c r="D51" s="34" t="s">
        <v>28</v>
      </c>
      <c r="E51" s="13">
        <v>1965</v>
      </c>
      <c r="F51" s="13">
        <v>1964</v>
      </c>
      <c r="G51" s="14" t="s">
        <v>35</v>
      </c>
      <c r="H51" s="155">
        <v>366</v>
      </c>
      <c r="I51" s="156">
        <v>0</v>
      </c>
      <c r="J51" s="15">
        <v>757.4</v>
      </c>
      <c r="K51" s="50">
        <f t="shared" si="9"/>
        <v>1123.4000000000001</v>
      </c>
      <c r="L51" s="155">
        <v>3</v>
      </c>
      <c r="M51" s="156">
        <v>0</v>
      </c>
      <c r="N51" s="15">
        <v>8</v>
      </c>
      <c r="O51" s="50">
        <f t="shared" si="0"/>
        <v>11</v>
      </c>
      <c r="P51" s="18">
        <v>8</v>
      </c>
      <c r="Q51" s="17">
        <v>0</v>
      </c>
      <c r="R51" s="159">
        <v>8</v>
      </c>
      <c r="S51" s="50">
        <f t="shared" si="10"/>
        <v>8</v>
      </c>
      <c r="T51" s="43"/>
      <c r="U51" s="17"/>
      <c r="V51" s="15"/>
      <c r="W51" s="15"/>
      <c r="X51" s="15"/>
      <c r="Y51" s="19">
        <f t="shared" si="11"/>
        <v>0</v>
      </c>
      <c r="Z51" s="10">
        <f t="shared" si="12"/>
        <v>0</v>
      </c>
      <c r="AA51" s="184">
        <f t="shared" si="4"/>
        <v>0</v>
      </c>
    </row>
    <row r="52" spans="1:27" s="2" customFormat="1" ht="35.1" customHeight="1" thickBot="1">
      <c r="A52" s="55">
        <v>1068</v>
      </c>
      <c r="B52" s="56" t="s">
        <v>98</v>
      </c>
      <c r="C52" s="60" t="s">
        <v>66</v>
      </c>
      <c r="D52" s="47" t="s">
        <v>28</v>
      </c>
      <c r="E52" s="48">
        <v>1994</v>
      </c>
      <c r="F52" s="48">
        <v>1962</v>
      </c>
      <c r="G52" s="49" t="s">
        <v>54</v>
      </c>
      <c r="H52" s="155">
        <v>0</v>
      </c>
      <c r="I52" s="156">
        <v>0</v>
      </c>
      <c r="J52" s="15">
        <v>525</v>
      </c>
      <c r="K52" s="50">
        <f t="shared" si="9"/>
        <v>525</v>
      </c>
      <c r="L52" s="155">
        <v>0</v>
      </c>
      <c r="M52" s="156">
        <v>0</v>
      </c>
      <c r="N52" s="15">
        <v>6</v>
      </c>
      <c r="O52" s="50">
        <f t="shared" si="0"/>
        <v>6</v>
      </c>
      <c r="P52" s="18">
        <v>9</v>
      </c>
      <c r="Q52" s="17">
        <v>0</v>
      </c>
      <c r="R52" s="159">
        <v>6</v>
      </c>
      <c r="S52" s="50">
        <f t="shared" si="10"/>
        <v>6</v>
      </c>
      <c r="T52" s="51"/>
      <c r="U52" s="58"/>
      <c r="V52" s="52"/>
      <c r="W52" s="52"/>
      <c r="X52" s="52"/>
      <c r="Y52" s="53">
        <f t="shared" si="11"/>
        <v>0</v>
      </c>
      <c r="Z52" s="54">
        <f t="shared" si="12"/>
        <v>0</v>
      </c>
      <c r="AA52" s="185">
        <f t="shared" si="4"/>
        <v>0</v>
      </c>
    </row>
    <row r="53" spans="1:27" s="4" customFormat="1" ht="35.1" customHeight="1" thickBot="1">
      <c r="A53" s="84" t="s">
        <v>99</v>
      </c>
      <c r="B53" s="85"/>
      <c r="C53" s="86"/>
      <c r="D53" s="87">
        <f>COUNT(A20:A52)</f>
        <v>33</v>
      </c>
      <c r="E53" s="87"/>
      <c r="F53" s="87"/>
      <c r="G53" s="88"/>
      <c r="H53" s="89">
        <f t="shared" ref="H53:S53" si="13">SUM(H20:H52)</f>
        <v>2667.6</v>
      </c>
      <c r="I53" s="90">
        <f t="shared" si="13"/>
        <v>5572.42</v>
      </c>
      <c r="J53" s="90">
        <f t="shared" si="13"/>
        <v>77820.45</v>
      </c>
      <c r="K53" s="91">
        <f t="shared" si="13"/>
        <v>86060.47</v>
      </c>
      <c r="L53" s="89">
        <f t="shared" si="13"/>
        <v>22</v>
      </c>
      <c r="M53" s="90">
        <f t="shared" si="13"/>
        <v>61</v>
      </c>
      <c r="N53" s="90">
        <f t="shared" si="13"/>
        <v>1000</v>
      </c>
      <c r="O53" s="91">
        <f>SUM(O20:O52)</f>
        <v>1083</v>
      </c>
      <c r="P53" s="92">
        <f t="shared" si="13"/>
        <v>913</v>
      </c>
      <c r="Q53" s="89">
        <f t="shared" si="13"/>
        <v>61</v>
      </c>
      <c r="R53" s="90">
        <f t="shared" si="13"/>
        <v>1000</v>
      </c>
      <c r="S53" s="91">
        <f t="shared" si="13"/>
        <v>1061</v>
      </c>
      <c r="T53" s="92"/>
      <c r="U53" s="89">
        <f t="shared" ref="U53:Z53" si="14">SUM(U20:U52)</f>
        <v>0</v>
      </c>
      <c r="V53" s="90">
        <f t="shared" si="14"/>
        <v>0</v>
      </c>
      <c r="W53" s="90">
        <f t="shared" si="14"/>
        <v>0</v>
      </c>
      <c r="X53" s="90">
        <f t="shared" si="14"/>
        <v>0</v>
      </c>
      <c r="Y53" s="92">
        <f t="shared" si="14"/>
        <v>0</v>
      </c>
      <c r="Z53" s="93">
        <f t="shared" si="14"/>
        <v>0</v>
      </c>
      <c r="AA53" s="94">
        <f t="shared" si="4"/>
        <v>0</v>
      </c>
    </row>
    <row r="54" spans="1:27" s="4" customFormat="1" ht="35.1" customHeight="1" thickBot="1">
      <c r="A54" s="108" t="s">
        <v>100</v>
      </c>
      <c r="B54" s="80"/>
      <c r="C54" s="28"/>
      <c r="D54" s="29">
        <f>D19+D53</f>
        <v>47</v>
      </c>
      <c r="E54" s="29"/>
      <c r="F54" s="29"/>
      <c r="G54" s="81"/>
      <c r="H54" s="82">
        <f t="shared" ref="H54:R54" si="15">H19+H53</f>
        <v>57255.649999999994</v>
      </c>
      <c r="I54" s="30">
        <f t="shared" si="15"/>
        <v>13343.22</v>
      </c>
      <c r="J54" s="30">
        <f t="shared" si="15"/>
        <v>79400.959999999992</v>
      </c>
      <c r="K54" s="31">
        <f t="shared" si="15"/>
        <v>149999.83000000002</v>
      </c>
      <c r="L54" s="82">
        <f t="shared" si="15"/>
        <v>150</v>
      </c>
      <c r="M54" s="30">
        <f t="shared" si="15"/>
        <v>92</v>
      </c>
      <c r="N54" s="30">
        <f t="shared" si="15"/>
        <v>1017</v>
      </c>
      <c r="O54" s="31">
        <f>O19+O53</f>
        <v>1259</v>
      </c>
      <c r="P54" s="83">
        <f t="shared" si="15"/>
        <v>1411</v>
      </c>
      <c r="Q54" s="82">
        <f t="shared" si="15"/>
        <v>110</v>
      </c>
      <c r="R54" s="30">
        <f t="shared" si="15"/>
        <v>1017</v>
      </c>
      <c r="S54" s="31">
        <f>S19+S53</f>
        <v>1127</v>
      </c>
      <c r="T54" s="83"/>
      <c r="U54" s="82">
        <f t="shared" ref="U54:Z54" si="16">U19+U53</f>
        <v>0</v>
      </c>
      <c r="V54" s="30">
        <f t="shared" si="16"/>
        <v>0</v>
      </c>
      <c r="W54" s="30">
        <f t="shared" si="16"/>
        <v>0</v>
      </c>
      <c r="X54" s="30">
        <f t="shared" si="16"/>
        <v>0</v>
      </c>
      <c r="Y54" s="83">
        <f t="shared" si="16"/>
        <v>0</v>
      </c>
      <c r="Z54" s="32">
        <f t="shared" si="16"/>
        <v>0</v>
      </c>
      <c r="AA54" s="46">
        <f t="shared" si="4"/>
        <v>0</v>
      </c>
    </row>
    <row r="55" spans="1:27" s="4" customFormat="1" ht="35.1" customHeight="1" thickBot="1">
      <c r="A55" s="114" t="s">
        <v>101</v>
      </c>
      <c r="B55" s="114"/>
      <c r="C55" s="127"/>
      <c r="D55" s="127"/>
      <c r="E55" s="127"/>
      <c r="F55" s="127"/>
      <c r="G55" s="127"/>
      <c r="H55" s="127"/>
      <c r="I55" s="127"/>
      <c r="J55" s="127"/>
      <c r="K55" s="127"/>
      <c r="L55" s="127"/>
      <c r="M55" s="127"/>
      <c r="N55" s="127"/>
      <c r="O55" s="127"/>
      <c r="P55" s="127"/>
      <c r="Q55" s="127"/>
      <c r="R55" s="127"/>
      <c r="S55" s="127"/>
      <c r="T55" s="127"/>
      <c r="U55" s="127"/>
      <c r="V55" s="127"/>
      <c r="W55" s="127"/>
      <c r="X55" s="127"/>
      <c r="Y55" s="128"/>
      <c r="Z55" s="3"/>
      <c r="AA55" s="188"/>
    </row>
    <row r="56" spans="1:27" s="2" customFormat="1" ht="35.1" customHeight="1">
      <c r="A56" s="115">
        <v>1009</v>
      </c>
      <c r="B56" s="116" t="s">
        <v>102</v>
      </c>
      <c r="C56" s="129" t="s">
        <v>103</v>
      </c>
      <c r="D56" s="118" t="s">
        <v>34</v>
      </c>
      <c r="E56" s="119">
        <v>1986</v>
      </c>
      <c r="F56" s="119">
        <v>1983</v>
      </c>
      <c r="G56" s="120" t="s">
        <v>54</v>
      </c>
      <c r="H56" s="167">
        <v>13084.6</v>
      </c>
      <c r="I56" s="168">
        <v>1174.8</v>
      </c>
      <c r="J56" s="121">
        <v>0</v>
      </c>
      <c r="K56" s="122">
        <f>SUM(H56:J56)</f>
        <v>14259.4</v>
      </c>
      <c r="L56" s="167">
        <v>52</v>
      </c>
      <c r="M56" s="168">
        <v>1</v>
      </c>
      <c r="N56" s="121">
        <v>0</v>
      </c>
      <c r="O56" s="122">
        <f>SUM(L56:N56)</f>
        <v>53</v>
      </c>
      <c r="P56" s="169">
        <v>164</v>
      </c>
      <c r="Q56" s="123">
        <v>29</v>
      </c>
      <c r="R56" s="170">
        <v>0</v>
      </c>
      <c r="S56" s="171">
        <f>SUM(Q56:R56)</f>
        <v>29</v>
      </c>
      <c r="T56" s="124"/>
      <c r="U56" s="123"/>
      <c r="V56" s="121"/>
      <c r="W56" s="121"/>
      <c r="X56" s="121"/>
      <c r="Y56" s="125">
        <f>SUM(U56:X56)</f>
        <v>0</v>
      </c>
      <c r="Z56" s="126">
        <f>Y56*1.2</f>
        <v>0</v>
      </c>
      <c r="AA56" s="189">
        <f t="shared" ref="AA56:AA61" si="17">Y56/K56</f>
        <v>0</v>
      </c>
    </row>
    <row r="57" spans="1:27" s="2" customFormat="1" ht="35.1" customHeight="1" thickBot="1">
      <c r="A57" s="55">
        <v>1072</v>
      </c>
      <c r="B57" s="56" t="s">
        <v>104</v>
      </c>
      <c r="C57" s="57" t="s">
        <v>105</v>
      </c>
      <c r="D57" s="47" t="s">
        <v>34</v>
      </c>
      <c r="E57" s="48">
        <v>2010</v>
      </c>
      <c r="F57" s="48">
        <v>2007</v>
      </c>
      <c r="G57" s="49" t="s">
        <v>52</v>
      </c>
      <c r="H57" s="172">
        <v>13774</v>
      </c>
      <c r="I57" s="173">
        <v>0</v>
      </c>
      <c r="J57" s="174">
        <v>0</v>
      </c>
      <c r="K57" s="175">
        <f>SUM(H57:J57)</f>
        <v>13774</v>
      </c>
      <c r="L57" s="172">
        <v>9</v>
      </c>
      <c r="M57" s="173">
        <v>0</v>
      </c>
      <c r="N57" s="174">
        <v>0</v>
      </c>
      <c r="O57" s="175">
        <f>SUM(L57:N57)</f>
        <v>9</v>
      </c>
      <c r="P57" s="176">
        <v>580</v>
      </c>
      <c r="Q57" s="177">
        <v>0</v>
      </c>
      <c r="R57" s="178">
        <v>0</v>
      </c>
      <c r="S57" s="175">
        <f>SUM(Q57:R57)</f>
        <v>0</v>
      </c>
      <c r="T57" s="179" t="s">
        <v>40</v>
      </c>
      <c r="U57" s="177"/>
      <c r="V57" s="174"/>
      <c r="W57" s="174"/>
      <c r="X57" s="174"/>
      <c r="Y57" s="180">
        <f>SUM(U57:X57)</f>
        <v>0</v>
      </c>
      <c r="Z57" s="181">
        <f>Y57*1.2</f>
        <v>0</v>
      </c>
      <c r="AA57" s="190">
        <f t="shared" si="17"/>
        <v>0</v>
      </c>
    </row>
    <row r="58" spans="1:27" s="4" customFormat="1" ht="35.1" customHeight="1" thickBot="1">
      <c r="A58" s="84" t="s">
        <v>106</v>
      </c>
      <c r="B58" s="85"/>
      <c r="C58" s="86"/>
      <c r="D58" s="87">
        <f>COUNT(A56:A57)</f>
        <v>2</v>
      </c>
      <c r="E58" s="87"/>
      <c r="F58" s="87"/>
      <c r="G58" s="88"/>
      <c r="H58" s="89">
        <f>SUM(H56:H57)</f>
        <v>26858.6</v>
      </c>
      <c r="I58" s="90">
        <f>SUM(I56:I57)</f>
        <v>1174.8</v>
      </c>
      <c r="J58" s="90">
        <f>SUM(J56:J57)</f>
        <v>0</v>
      </c>
      <c r="K58" s="91">
        <f>SUM(K56:K57)</f>
        <v>28033.4</v>
      </c>
      <c r="L58" s="89">
        <f t="shared" ref="L58:S58" si="18">SUM(L56:L57)</f>
        <v>61</v>
      </c>
      <c r="M58" s="89">
        <f t="shared" si="18"/>
        <v>1</v>
      </c>
      <c r="N58" s="90">
        <f t="shared" si="18"/>
        <v>0</v>
      </c>
      <c r="O58" s="91">
        <f t="shared" si="18"/>
        <v>62</v>
      </c>
      <c r="P58" s="92">
        <f t="shared" si="18"/>
        <v>744</v>
      </c>
      <c r="Q58" s="89">
        <f t="shared" si="18"/>
        <v>29</v>
      </c>
      <c r="R58" s="90">
        <f t="shared" si="18"/>
        <v>0</v>
      </c>
      <c r="S58" s="91">
        <f t="shared" si="18"/>
        <v>29</v>
      </c>
      <c r="T58" s="92"/>
      <c r="U58" s="89">
        <f t="shared" ref="U58:Z58" si="19">SUM(U56:U57)</f>
        <v>0</v>
      </c>
      <c r="V58" s="90">
        <f t="shared" si="19"/>
        <v>0</v>
      </c>
      <c r="W58" s="90">
        <f t="shared" si="19"/>
        <v>0</v>
      </c>
      <c r="X58" s="90">
        <f t="shared" si="19"/>
        <v>0</v>
      </c>
      <c r="Y58" s="92">
        <f t="shared" si="19"/>
        <v>0</v>
      </c>
      <c r="Z58" s="93">
        <f t="shared" si="19"/>
        <v>0</v>
      </c>
      <c r="AA58" s="94">
        <f t="shared" si="17"/>
        <v>0</v>
      </c>
    </row>
    <row r="59" spans="1:27" s="2" customFormat="1" ht="35.1" customHeight="1" thickBot="1">
      <c r="A59" s="55">
        <v>1065</v>
      </c>
      <c r="B59" s="56" t="s">
        <v>107</v>
      </c>
      <c r="C59" s="57" t="s">
        <v>108</v>
      </c>
      <c r="D59" s="47" t="s">
        <v>28</v>
      </c>
      <c r="E59" s="48">
        <v>1994</v>
      </c>
      <c r="F59" s="48">
        <v>1964</v>
      </c>
      <c r="G59" s="49" t="s">
        <v>54</v>
      </c>
      <c r="H59" s="155">
        <v>0</v>
      </c>
      <c r="I59" s="156">
        <v>0</v>
      </c>
      <c r="J59" s="15">
        <v>2578.8900000000012</v>
      </c>
      <c r="K59" s="50">
        <f>SUM(H59:J59)</f>
        <v>2578.8900000000012</v>
      </c>
      <c r="L59" s="155">
        <v>0</v>
      </c>
      <c r="M59" s="156">
        <v>0</v>
      </c>
      <c r="N59" s="15">
        <v>26</v>
      </c>
      <c r="O59" s="50">
        <f>SUM(L59:N59)</f>
        <v>26</v>
      </c>
      <c r="P59" s="18">
        <v>43</v>
      </c>
      <c r="Q59" s="17">
        <v>0</v>
      </c>
      <c r="R59" s="159">
        <v>26</v>
      </c>
      <c r="S59" s="50">
        <f>SUM(Q59:R59)</f>
        <v>26</v>
      </c>
      <c r="T59" s="51"/>
      <c r="U59" s="58"/>
      <c r="V59" s="52"/>
      <c r="W59" s="52"/>
      <c r="X59" s="52"/>
      <c r="Y59" s="53">
        <f>SUM(U59:X59)</f>
        <v>0</v>
      </c>
      <c r="Z59" s="54">
        <f>Y59*1.2</f>
        <v>0</v>
      </c>
      <c r="AA59" s="185">
        <f t="shared" si="17"/>
        <v>0</v>
      </c>
    </row>
    <row r="60" spans="1:27" s="4" customFormat="1" ht="35.1" customHeight="1" thickBot="1">
      <c r="A60" s="84" t="s">
        <v>109</v>
      </c>
      <c r="B60" s="85"/>
      <c r="C60" s="86"/>
      <c r="D60" s="87">
        <f>COUNT(A59:A59)</f>
        <v>1</v>
      </c>
      <c r="E60" s="87"/>
      <c r="F60" s="87"/>
      <c r="G60" s="88"/>
      <c r="H60" s="89">
        <f t="shared" ref="H60:Q60" si="20">SUM(H59:H59)</f>
        <v>0</v>
      </c>
      <c r="I60" s="90">
        <f t="shared" si="20"/>
        <v>0</v>
      </c>
      <c r="J60" s="90">
        <f t="shared" si="20"/>
        <v>2578.8900000000012</v>
      </c>
      <c r="K60" s="91">
        <f t="shared" si="20"/>
        <v>2578.8900000000012</v>
      </c>
      <c r="L60" s="89">
        <f t="shared" si="20"/>
        <v>0</v>
      </c>
      <c r="M60" s="90">
        <f t="shared" si="20"/>
        <v>0</v>
      </c>
      <c r="N60" s="90">
        <f t="shared" si="20"/>
        <v>26</v>
      </c>
      <c r="O60" s="91">
        <f>SUM(O59:O59)</f>
        <v>26</v>
      </c>
      <c r="P60" s="92">
        <f t="shared" si="20"/>
        <v>43</v>
      </c>
      <c r="Q60" s="90">
        <f t="shared" si="20"/>
        <v>0</v>
      </c>
      <c r="R60" s="90">
        <f>SUM(R59:R59)</f>
        <v>26</v>
      </c>
      <c r="S60" s="91">
        <f>SUM(S59:S59)</f>
        <v>26</v>
      </c>
      <c r="T60" s="92"/>
      <c r="U60" s="89">
        <f t="shared" ref="U60:Z60" si="21">SUM(U59:U59)</f>
        <v>0</v>
      </c>
      <c r="V60" s="90">
        <f t="shared" si="21"/>
        <v>0</v>
      </c>
      <c r="W60" s="90">
        <f t="shared" si="21"/>
        <v>0</v>
      </c>
      <c r="X60" s="90">
        <f t="shared" si="21"/>
        <v>0</v>
      </c>
      <c r="Y60" s="92">
        <f t="shared" si="21"/>
        <v>0</v>
      </c>
      <c r="Z60" s="93">
        <f t="shared" si="21"/>
        <v>0</v>
      </c>
      <c r="AA60" s="94">
        <f t="shared" si="17"/>
        <v>0</v>
      </c>
    </row>
    <row r="61" spans="1:27" s="4" customFormat="1" ht="35.1" customHeight="1" thickBot="1">
      <c r="A61" s="108" t="s">
        <v>110</v>
      </c>
      <c r="B61" s="80"/>
      <c r="C61" s="28"/>
      <c r="D61" s="29">
        <f>D58+D60</f>
        <v>3</v>
      </c>
      <c r="E61" s="29"/>
      <c r="F61" s="29"/>
      <c r="G61" s="81"/>
      <c r="H61" s="82">
        <f t="shared" ref="H61:S61" si="22">H58+H60</f>
        <v>26858.6</v>
      </c>
      <c r="I61" s="30">
        <f t="shared" si="22"/>
        <v>1174.8</v>
      </c>
      <c r="J61" s="30">
        <f t="shared" si="22"/>
        <v>2578.8900000000012</v>
      </c>
      <c r="K61" s="31">
        <f t="shared" si="22"/>
        <v>30612.29</v>
      </c>
      <c r="L61" s="82">
        <f t="shared" si="22"/>
        <v>61</v>
      </c>
      <c r="M61" s="30">
        <f t="shared" si="22"/>
        <v>1</v>
      </c>
      <c r="N61" s="30">
        <f t="shared" si="22"/>
        <v>26</v>
      </c>
      <c r="O61" s="31">
        <f t="shared" si="22"/>
        <v>88</v>
      </c>
      <c r="P61" s="109">
        <f>P58+P60</f>
        <v>787</v>
      </c>
      <c r="Q61" s="30">
        <f>Q58+Q60</f>
        <v>29</v>
      </c>
      <c r="R61" s="30">
        <f>R58+R60</f>
        <v>26</v>
      </c>
      <c r="S61" s="31">
        <f t="shared" si="22"/>
        <v>55</v>
      </c>
      <c r="T61" s="83"/>
      <c r="U61" s="82">
        <f t="shared" ref="U61:Z61" si="23">U58+U60</f>
        <v>0</v>
      </c>
      <c r="V61" s="30">
        <f t="shared" si="23"/>
        <v>0</v>
      </c>
      <c r="W61" s="30">
        <f t="shared" si="23"/>
        <v>0</v>
      </c>
      <c r="X61" s="30">
        <f t="shared" si="23"/>
        <v>0</v>
      </c>
      <c r="Y61" s="83">
        <f t="shared" si="23"/>
        <v>0</v>
      </c>
      <c r="Z61" s="32">
        <f t="shared" si="23"/>
        <v>0</v>
      </c>
      <c r="AA61" s="46">
        <f t="shared" si="17"/>
        <v>0</v>
      </c>
    </row>
    <row r="62" spans="1:27" s="4" customFormat="1" ht="35.1" customHeight="1" thickBot="1">
      <c r="A62" s="133" t="s">
        <v>111</v>
      </c>
      <c r="B62" s="133"/>
      <c r="C62" s="134"/>
      <c r="D62" s="134"/>
      <c r="E62" s="134"/>
      <c r="F62" s="134"/>
      <c r="G62" s="135"/>
      <c r="H62" s="134"/>
      <c r="I62" s="134"/>
      <c r="J62" s="134"/>
      <c r="K62" s="134"/>
      <c r="L62" s="134"/>
      <c r="M62" s="134"/>
      <c r="N62" s="134"/>
      <c r="O62" s="134"/>
      <c r="P62" s="134"/>
      <c r="Q62" s="134"/>
      <c r="R62" s="134"/>
      <c r="S62" s="134"/>
      <c r="T62" s="134"/>
      <c r="U62" s="134"/>
      <c r="V62" s="134"/>
      <c r="W62" s="134"/>
      <c r="X62" s="134"/>
      <c r="Y62" s="136"/>
      <c r="Z62" s="137"/>
      <c r="AA62" s="191"/>
    </row>
    <row r="63" spans="1:27" ht="35.1" customHeight="1" thickBot="1">
      <c r="A63" s="62">
        <v>1703</v>
      </c>
      <c r="B63" s="63" t="s">
        <v>112</v>
      </c>
      <c r="C63" s="64" t="s">
        <v>113</v>
      </c>
      <c r="D63" s="65" t="s">
        <v>28</v>
      </c>
      <c r="E63" s="66">
        <v>1994</v>
      </c>
      <c r="F63" s="66">
        <v>1961</v>
      </c>
      <c r="G63" s="67" t="s">
        <v>54</v>
      </c>
      <c r="H63" s="155">
        <v>0</v>
      </c>
      <c r="I63" s="156">
        <v>0</v>
      </c>
      <c r="J63" s="15">
        <v>41</v>
      </c>
      <c r="K63" s="70">
        <f>SUM(H63:J63)</f>
        <v>41</v>
      </c>
      <c r="L63" s="155">
        <v>0</v>
      </c>
      <c r="M63" s="156">
        <v>0</v>
      </c>
      <c r="N63" s="15">
        <v>1</v>
      </c>
      <c r="O63" s="70">
        <f>SUM(L63:N63)</f>
        <v>1</v>
      </c>
      <c r="P63" s="18">
        <v>0</v>
      </c>
      <c r="Q63" s="17">
        <v>0</v>
      </c>
      <c r="R63" s="159">
        <v>1</v>
      </c>
      <c r="S63" s="50">
        <f>SUM(Q63:R63)</f>
        <v>1</v>
      </c>
      <c r="T63" s="72"/>
      <c r="U63" s="68"/>
      <c r="V63" s="73"/>
      <c r="W63" s="73"/>
      <c r="X63" s="69"/>
      <c r="Y63" s="74">
        <f>SUM(U63:X63)</f>
        <v>0</v>
      </c>
      <c r="Z63" s="75">
        <f>Y63*1.2</f>
        <v>0</v>
      </c>
      <c r="AA63" s="187">
        <f>Y63/K63</f>
        <v>0</v>
      </c>
    </row>
    <row r="64" spans="1:27" s="4" customFormat="1" ht="35.1" customHeight="1">
      <c r="A64" s="95" t="s">
        <v>114</v>
      </c>
      <c r="B64" s="96"/>
      <c r="C64" s="97"/>
      <c r="D64" s="98">
        <f>COUNT(A63:A63)</f>
        <v>1</v>
      </c>
      <c r="E64" s="98"/>
      <c r="F64" s="98"/>
      <c r="G64" s="99"/>
      <c r="H64" s="100">
        <f t="shared" ref="H64:S64" si="24">SUM(H63:H63)</f>
        <v>0</v>
      </c>
      <c r="I64" s="101">
        <f t="shared" si="24"/>
        <v>0</v>
      </c>
      <c r="J64" s="101">
        <f t="shared" si="24"/>
        <v>41</v>
      </c>
      <c r="K64" s="102">
        <f t="shared" si="24"/>
        <v>41</v>
      </c>
      <c r="L64" s="100">
        <f t="shared" si="24"/>
        <v>0</v>
      </c>
      <c r="M64" s="101">
        <f t="shared" si="24"/>
        <v>0</v>
      </c>
      <c r="N64" s="101">
        <f t="shared" si="24"/>
        <v>1</v>
      </c>
      <c r="O64" s="102">
        <f t="shared" si="24"/>
        <v>1</v>
      </c>
      <c r="P64" s="103">
        <f t="shared" si="24"/>
        <v>0</v>
      </c>
      <c r="Q64" s="100">
        <f t="shared" si="24"/>
        <v>0</v>
      </c>
      <c r="R64" s="101">
        <f t="shared" si="24"/>
        <v>1</v>
      </c>
      <c r="S64" s="102">
        <f t="shared" si="24"/>
        <v>1</v>
      </c>
      <c r="T64" s="103"/>
      <c r="U64" s="100">
        <f t="shared" ref="U64:Z64" si="25">SUM(U63:U63)</f>
        <v>0</v>
      </c>
      <c r="V64" s="101">
        <f t="shared" si="25"/>
        <v>0</v>
      </c>
      <c r="W64" s="101">
        <f t="shared" si="25"/>
        <v>0</v>
      </c>
      <c r="X64" s="101">
        <f t="shared" si="25"/>
        <v>0</v>
      </c>
      <c r="Y64" s="103">
        <f t="shared" si="25"/>
        <v>0</v>
      </c>
      <c r="Z64" s="104">
        <f t="shared" si="25"/>
        <v>0</v>
      </c>
      <c r="AA64" s="105">
        <f>Y64/K64</f>
        <v>0</v>
      </c>
    </row>
    <row r="65" spans="1:27" s="4" customFormat="1" ht="35.1" customHeight="1" thickBot="1">
      <c r="A65" s="106" t="s">
        <v>115</v>
      </c>
      <c r="B65" s="35"/>
      <c r="C65" s="36"/>
      <c r="D65" s="37">
        <f>D64</f>
        <v>1</v>
      </c>
      <c r="E65" s="37"/>
      <c r="F65" s="37"/>
      <c r="G65" s="39"/>
      <c r="H65" s="40">
        <f t="shared" ref="H65:S65" si="26">H64</f>
        <v>0</v>
      </c>
      <c r="I65" s="38">
        <f t="shared" si="26"/>
        <v>0</v>
      </c>
      <c r="J65" s="38">
        <f t="shared" si="26"/>
        <v>41</v>
      </c>
      <c r="K65" s="41">
        <f t="shared" si="26"/>
        <v>41</v>
      </c>
      <c r="L65" s="40">
        <f t="shared" si="26"/>
        <v>0</v>
      </c>
      <c r="M65" s="38">
        <f t="shared" si="26"/>
        <v>0</v>
      </c>
      <c r="N65" s="38">
        <f t="shared" si="26"/>
        <v>1</v>
      </c>
      <c r="O65" s="41">
        <f t="shared" si="26"/>
        <v>1</v>
      </c>
      <c r="P65" s="42">
        <f t="shared" si="26"/>
        <v>0</v>
      </c>
      <c r="Q65" s="40">
        <f t="shared" si="26"/>
        <v>0</v>
      </c>
      <c r="R65" s="38">
        <f t="shared" si="26"/>
        <v>1</v>
      </c>
      <c r="S65" s="41">
        <f t="shared" si="26"/>
        <v>1</v>
      </c>
      <c r="T65" s="42"/>
      <c r="U65" s="40">
        <f t="shared" ref="U65:AA65" si="27">U64</f>
        <v>0</v>
      </c>
      <c r="V65" s="38">
        <f t="shared" si="27"/>
        <v>0</v>
      </c>
      <c r="W65" s="38">
        <f t="shared" si="27"/>
        <v>0</v>
      </c>
      <c r="X65" s="38">
        <f t="shared" si="27"/>
        <v>0</v>
      </c>
      <c r="Y65" s="42">
        <f t="shared" si="27"/>
        <v>0</v>
      </c>
      <c r="Z65" s="45">
        <f t="shared" si="27"/>
        <v>0</v>
      </c>
      <c r="AA65" s="107">
        <f t="shared" si="27"/>
        <v>0</v>
      </c>
    </row>
    <row r="66" spans="1:27" s="4" customFormat="1" ht="35.1" customHeight="1" thickBot="1">
      <c r="A66" s="133" t="s">
        <v>116</v>
      </c>
      <c r="B66" s="133"/>
      <c r="C66" s="134"/>
      <c r="D66" s="134"/>
      <c r="E66" s="134"/>
      <c r="F66" s="134"/>
      <c r="G66" s="135"/>
      <c r="H66" s="134"/>
      <c r="I66" s="134"/>
      <c r="J66" s="134"/>
      <c r="K66" s="134"/>
      <c r="L66" s="134"/>
      <c r="M66" s="134"/>
      <c r="N66" s="134"/>
      <c r="O66" s="134"/>
      <c r="P66" s="134"/>
      <c r="Q66" s="134"/>
      <c r="R66" s="134"/>
      <c r="S66" s="134"/>
      <c r="T66" s="134"/>
      <c r="U66" s="134"/>
      <c r="V66" s="134"/>
      <c r="W66" s="134"/>
      <c r="X66" s="134"/>
      <c r="Y66" s="136"/>
      <c r="Z66" s="137"/>
      <c r="AA66" s="191"/>
    </row>
    <row r="67" spans="1:27" ht="38.25" customHeight="1" thickBot="1">
      <c r="A67" s="62">
        <v>7007</v>
      </c>
      <c r="B67" s="141" t="s">
        <v>117</v>
      </c>
      <c r="C67" s="64" t="s">
        <v>118</v>
      </c>
      <c r="D67" s="139" t="s">
        <v>119</v>
      </c>
      <c r="E67" s="66">
        <v>1994</v>
      </c>
      <c r="F67" s="66">
        <v>1961</v>
      </c>
      <c r="G67" s="67" t="s">
        <v>119</v>
      </c>
      <c r="H67" s="165">
        <v>0</v>
      </c>
      <c r="I67" s="166">
        <v>0</v>
      </c>
      <c r="J67" s="166">
        <v>0</v>
      </c>
      <c r="K67" s="70">
        <v>0</v>
      </c>
      <c r="L67" s="165">
        <v>0</v>
      </c>
      <c r="M67" s="166">
        <v>0</v>
      </c>
      <c r="N67" s="166">
        <v>0</v>
      </c>
      <c r="O67" s="70">
        <v>0</v>
      </c>
      <c r="P67" s="71">
        <v>0</v>
      </c>
      <c r="Q67" s="165">
        <v>0</v>
      </c>
      <c r="R67" s="166">
        <v>0</v>
      </c>
      <c r="S67" s="70">
        <v>0</v>
      </c>
      <c r="T67" s="140" t="s">
        <v>119</v>
      </c>
      <c r="U67" s="68"/>
      <c r="V67" s="73"/>
      <c r="W67" s="73"/>
      <c r="X67" s="69"/>
      <c r="Y67" s="74">
        <f>SUM(U67:X67)</f>
        <v>0</v>
      </c>
      <c r="Z67" s="75">
        <f>Y67*1.2</f>
        <v>0</v>
      </c>
      <c r="AA67" s="142" t="s">
        <v>119</v>
      </c>
    </row>
    <row r="68" spans="1:27" s="4" customFormat="1" ht="35.1" customHeight="1">
      <c r="A68" s="95" t="s">
        <v>120</v>
      </c>
      <c r="B68" s="96"/>
      <c r="C68" s="97"/>
      <c r="D68" s="98">
        <f>COUNT(A67:A67)</f>
        <v>1</v>
      </c>
      <c r="E68" s="98"/>
      <c r="F68" s="98"/>
      <c r="G68" s="99"/>
      <c r="H68" s="100">
        <f t="shared" ref="H68:S68" si="28">SUM(H67:H67)</f>
        <v>0</v>
      </c>
      <c r="I68" s="101">
        <f t="shared" si="28"/>
        <v>0</v>
      </c>
      <c r="J68" s="101">
        <f t="shared" si="28"/>
        <v>0</v>
      </c>
      <c r="K68" s="102">
        <f t="shared" si="28"/>
        <v>0</v>
      </c>
      <c r="L68" s="100">
        <f t="shared" si="28"/>
        <v>0</v>
      </c>
      <c r="M68" s="101">
        <f t="shared" si="28"/>
        <v>0</v>
      </c>
      <c r="N68" s="101">
        <f t="shared" si="28"/>
        <v>0</v>
      </c>
      <c r="O68" s="102">
        <f t="shared" si="28"/>
        <v>0</v>
      </c>
      <c r="P68" s="103">
        <f t="shared" si="28"/>
        <v>0</v>
      </c>
      <c r="Q68" s="100">
        <f t="shared" si="28"/>
        <v>0</v>
      </c>
      <c r="R68" s="101">
        <f t="shared" si="28"/>
        <v>0</v>
      </c>
      <c r="S68" s="102">
        <f t="shared" si="28"/>
        <v>0</v>
      </c>
      <c r="T68" s="103"/>
      <c r="U68" s="100">
        <f t="shared" ref="U68:Z68" si="29">SUM(U67:U67)</f>
        <v>0</v>
      </c>
      <c r="V68" s="101">
        <f t="shared" si="29"/>
        <v>0</v>
      </c>
      <c r="W68" s="101">
        <f t="shared" si="29"/>
        <v>0</v>
      </c>
      <c r="X68" s="101">
        <f t="shared" si="29"/>
        <v>0</v>
      </c>
      <c r="Y68" s="103">
        <f t="shared" si="29"/>
        <v>0</v>
      </c>
      <c r="Z68" s="104">
        <f t="shared" si="29"/>
        <v>0</v>
      </c>
      <c r="AA68" s="143" t="s">
        <v>119</v>
      </c>
    </row>
    <row r="69" spans="1:27" s="4" customFormat="1" ht="35.1" customHeight="1" thickBot="1">
      <c r="A69" s="106" t="s">
        <v>121</v>
      </c>
      <c r="B69" s="35"/>
      <c r="C69" s="36"/>
      <c r="D69" s="37">
        <f>D68</f>
        <v>1</v>
      </c>
      <c r="E69" s="37"/>
      <c r="F69" s="37"/>
      <c r="G69" s="39"/>
      <c r="H69" s="40">
        <f t="shared" ref="H69:S69" si="30">H68</f>
        <v>0</v>
      </c>
      <c r="I69" s="38">
        <f t="shared" si="30"/>
        <v>0</v>
      </c>
      <c r="J69" s="38">
        <f t="shared" si="30"/>
        <v>0</v>
      </c>
      <c r="K69" s="41">
        <f t="shared" si="30"/>
        <v>0</v>
      </c>
      <c r="L69" s="40">
        <f t="shared" si="30"/>
        <v>0</v>
      </c>
      <c r="M69" s="38">
        <f t="shared" si="30"/>
        <v>0</v>
      </c>
      <c r="N69" s="38">
        <f t="shared" si="30"/>
        <v>0</v>
      </c>
      <c r="O69" s="41">
        <f t="shared" si="30"/>
        <v>0</v>
      </c>
      <c r="P69" s="42">
        <f t="shared" si="30"/>
        <v>0</v>
      </c>
      <c r="Q69" s="40">
        <f t="shared" si="30"/>
        <v>0</v>
      </c>
      <c r="R69" s="38">
        <f t="shared" si="30"/>
        <v>0</v>
      </c>
      <c r="S69" s="41">
        <f t="shared" si="30"/>
        <v>0</v>
      </c>
      <c r="T69" s="42"/>
      <c r="U69" s="40">
        <f t="shared" ref="U69:AA69" si="31">U68</f>
        <v>0</v>
      </c>
      <c r="V69" s="38">
        <f t="shared" si="31"/>
        <v>0</v>
      </c>
      <c r="W69" s="38">
        <f t="shared" si="31"/>
        <v>0</v>
      </c>
      <c r="X69" s="38">
        <f t="shared" si="31"/>
        <v>0</v>
      </c>
      <c r="Y69" s="42">
        <f t="shared" si="31"/>
        <v>0</v>
      </c>
      <c r="Z69" s="45">
        <f t="shared" si="31"/>
        <v>0</v>
      </c>
      <c r="AA69" s="144" t="str">
        <f t="shared" si="31"/>
        <v>-</v>
      </c>
    </row>
    <row r="70" spans="1:27" ht="35.1" customHeight="1" thickBot="1">
      <c r="A70" s="113"/>
      <c r="B70" s="21"/>
      <c r="C70" s="20"/>
      <c r="D70" s="23"/>
      <c r="E70" s="23"/>
      <c r="F70" s="23"/>
      <c r="G70" s="23"/>
      <c r="H70" s="20"/>
      <c r="I70" s="20"/>
      <c r="J70" s="20"/>
      <c r="K70" s="22"/>
      <c r="L70" s="20"/>
      <c r="M70" s="20"/>
      <c r="N70" s="20"/>
      <c r="O70" s="22"/>
      <c r="P70" s="20"/>
      <c r="Q70" s="20"/>
      <c r="R70" s="20"/>
      <c r="S70" s="20"/>
      <c r="T70" s="20"/>
      <c r="U70" s="20"/>
      <c r="V70" s="20"/>
      <c r="W70" s="20"/>
      <c r="X70" s="20"/>
      <c r="Y70" s="22"/>
      <c r="AA70" s="188"/>
    </row>
    <row r="71" spans="1:27" s="4" customFormat="1" ht="35.1" customHeight="1" thickBot="1">
      <c r="A71" s="108" t="s">
        <v>122</v>
      </c>
      <c r="B71" s="80"/>
      <c r="C71" s="28"/>
      <c r="D71" s="29">
        <f>D54+D61+D65+D69</f>
        <v>52</v>
      </c>
      <c r="E71" s="29"/>
      <c r="F71" s="29"/>
      <c r="G71" s="81"/>
      <c r="H71" s="82">
        <f t="shared" ref="H71:S71" si="32">H54+H61+H65+H69</f>
        <v>84114.25</v>
      </c>
      <c r="I71" s="30">
        <f t="shared" si="32"/>
        <v>14518.019999999999</v>
      </c>
      <c r="J71" s="30">
        <f t="shared" si="32"/>
        <v>82020.849999999991</v>
      </c>
      <c r="K71" s="31">
        <f t="shared" si="32"/>
        <v>180653.12000000002</v>
      </c>
      <c r="L71" s="82">
        <f t="shared" si="32"/>
        <v>211</v>
      </c>
      <c r="M71" s="30">
        <f t="shared" si="32"/>
        <v>93</v>
      </c>
      <c r="N71" s="30">
        <f t="shared" si="32"/>
        <v>1044</v>
      </c>
      <c r="O71" s="31">
        <f t="shared" si="32"/>
        <v>1348</v>
      </c>
      <c r="P71" s="83">
        <f t="shared" si="32"/>
        <v>2198</v>
      </c>
      <c r="Q71" s="82">
        <f t="shared" si="32"/>
        <v>139</v>
      </c>
      <c r="R71" s="30">
        <f t="shared" si="32"/>
        <v>1044</v>
      </c>
      <c r="S71" s="31">
        <f t="shared" si="32"/>
        <v>1183</v>
      </c>
      <c r="T71" s="83"/>
      <c r="U71" s="82">
        <f t="shared" ref="U71:Z71" si="33">U54+U61+U65+U69</f>
        <v>0</v>
      </c>
      <c r="V71" s="30">
        <f t="shared" si="33"/>
        <v>0</v>
      </c>
      <c r="W71" s="30">
        <f t="shared" si="33"/>
        <v>0</v>
      </c>
      <c r="X71" s="30">
        <f t="shared" si="33"/>
        <v>0</v>
      </c>
      <c r="Y71" s="83">
        <f t="shared" si="33"/>
        <v>0</v>
      </c>
      <c r="Z71" s="32">
        <f t="shared" si="33"/>
        <v>0</v>
      </c>
      <c r="AA71" s="46">
        <f>Y71/K71</f>
        <v>0</v>
      </c>
    </row>
    <row r="72" spans="1:27" ht="15">
      <c r="A72" s="20"/>
      <c r="B72" s="21"/>
      <c r="C72" s="20"/>
      <c r="D72" s="22"/>
      <c r="E72" s="22"/>
      <c r="F72" s="22"/>
      <c r="G72" s="23"/>
      <c r="H72" s="20"/>
      <c r="I72" s="20"/>
      <c r="J72" s="20"/>
      <c r="K72" s="22"/>
      <c r="L72" s="20"/>
      <c r="M72" s="20"/>
      <c r="N72" s="20"/>
      <c r="O72" s="22"/>
      <c r="P72" s="20"/>
      <c r="Q72" s="20"/>
      <c r="R72" s="20"/>
      <c r="S72" s="20"/>
      <c r="T72" s="20"/>
      <c r="U72" s="20"/>
      <c r="V72" s="20"/>
      <c r="W72" s="20"/>
      <c r="X72" s="20"/>
      <c r="Y72" s="22"/>
      <c r="AA72" s="183"/>
    </row>
    <row r="73" spans="1:27" s="7" customFormat="1" ht="27" customHeight="1">
      <c r="A73" s="24" t="s">
        <v>123</v>
      </c>
      <c r="B73" s="24"/>
      <c r="C73" s="25"/>
      <c r="D73" s="26"/>
      <c r="E73" s="26"/>
      <c r="F73" s="26"/>
      <c r="G73" s="27"/>
      <c r="H73" s="25"/>
      <c r="I73" s="25"/>
      <c r="J73" s="25"/>
      <c r="K73" s="26"/>
      <c r="L73" s="25"/>
      <c r="M73" s="25"/>
      <c r="N73" s="25"/>
      <c r="O73" s="26"/>
      <c r="P73" s="25"/>
      <c r="Q73" s="25"/>
      <c r="R73" s="25"/>
      <c r="S73" s="25"/>
      <c r="T73" s="25"/>
      <c r="U73" s="25"/>
      <c r="V73" s="25"/>
      <c r="W73" s="25"/>
      <c r="X73" s="25"/>
      <c r="Y73" s="26"/>
      <c r="Z73" s="8"/>
      <c r="AA73" s="192"/>
    </row>
    <row r="74" spans="1:27" s="7" customFormat="1" ht="27" customHeight="1">
      <c r="A74" s="24" t="s">
        <v>124</v>
      </c>
      <c r="B74" s="24"/>
      <c r="C74" s="25"/>
      <c r="D74" s="26"/>
      <c r="E74" s="26"/>
      <c r="F74" s="26"/>
      <c r="G74" s="27"/>
      <c r="H74" s="25"/>
      <c r="I74" s="25"/>
      <c r="J74" s="25"/>
      <c r="K74" s="132"/>
      <c r="L74" s="25"/>
      <c r="M74" s="25"/>
      <c r="N74" s="25"/>
      <c r="O74" s="26"/>
      <c r="P74" s="25"/>
      <c r="Q74" s="25"/>
      <c r="R74" s="25"/>
      <c r="S74" s="25"/>
      <c r="T74" s="25"/>
      <c r="U74" s="25"/>
      <c r="V74" s="25"/>
      <c r="W74" s="25"/>
      <c r="X74" s="25"/>
      <c r="Y74" s="26"/>
      <c r="Z74" s="8"/>
      <c r="AA74" s="192"/>
    </row>
  </sheetData>
  <autoFilter ref="A3:AB3" xr:uid="{ED69DC84-AF99-41FF-A7AE-6326EBC85B76}"/>
  <mergeCells count="21">
    <mergeCell ref="A1:T1"/>
    <mergeCell ref="A2:A3"/>
    <mergeCell ref="B2:B3"/>
    <mergeCell ref="C2:C3"/>
    <mergeCell ref="U2:U3"/>
    <mergeCell ref="U1:Z1"/>
    <mergeCell ref="Y2:Y3"/>
    <mergeCell ref="V2:V3"/>
    <mergeCell ref="W2:W3"/>
    <mergeCell ref="D2:D3"/>
    <mergeCell ref="E2:E3"/>
    <mergeCell ref="L2:O2"/>
    <mergeCell ref="P2:P3"/>
    <mergeCell ref="AA2:AA3"/>
    <mergeCell ref="F2:F3"/>
    <mergeCell ref="G2:G3"/>
    <mergeCell ref="H2:K2"/>
    <mergeCell ref="Z2:Z3"/>
    <mergeCell ref="Q2:S2"/>
    <mergeCell ref="T2:T3"/>
    <mergeCell ref="X2:X3"/>
  </mergeCells>
  <phoneticPr fontId="10" type="noConversion"/>
  <printOptions horizontalCentered="1"/>
  <pageMargins left="0.19685039370078741" right="0.19685039370078741" top="0.59055118110236227" bottom="0.39370078740157483" header="0.11811023622047245" footer="0.11811023622047245"/>
  <pageSetup paperSize="8" scale="55" fitToHeight="2" orientation="landscape" r:id="rId1"/>
  <headerFooter alignWithMargins="0">
    <oddHeader>&amp;L&amp;14URSSAF CAISSE NATIONALE
MONTREUIL&amp;C&amp;14ANNEXE A L'ACTE D'ENGAGEMENT
BORDEREAU DE PRIX DETAILLE - PRESTATION ANNUELLE (1.2 DU CCTP)&amp;R&amp;14Expertise patrimoine de placement</oddHeader>
    <oddFooter>&amp;C&amp;14&amp;P/&amp;N&amp;R&amp;14&amp;D</oddFooter>
  </headerFooter>
  <rowBreaks count="1" manualBreakCount="1">
    <brk id="50" max="2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35C5D-9647-4471-8A9F-9E39BFC98D5F}">
  <dimension ref="B1:G14"/>
  <sheetViews>
    <sheetView view="pageBreakPreview" zoomScale="80" zoomScaleNormal="85" zoomScaleSheetLayoutView="80" workbookViewId="0">
      <selection activeCell="I9" sqref="I1:I9"/>
    </sheetView>
  </sheetViews>
  <sheetFormatPr defaultColWidth="11.42578125" defaultRowHeight="14.25"/>
  <cols>
    <col min="1" max="1" width="11.42578125" style="151"/>
    <col min="2" max="2" width="25.42578125" style="151" customWidth="1"/>
    <col min="3" max="3" width="26" style="150" customWidth="1"/>
    <col min="4" max="4" width="19" style="151" customWidth="1"/>
    <col min="5" max="7" width="20.5703125" style="151" customWidth="1"/>
    <col min="8" max="16384" width="11.42578125" style="151"/>
  </cols>
  <sheetData>
    <row r="1" spans="2:7" s="150" customFormat="1" ht="52.5" customHeight="1">
      <c r="B1" s="229" t="s">
        <v>125</v>
      </c>
      <c r="C1" s="229" t="s">
        <v>126</v>
      </c>
      <c r="D1" s="229" t="s">
        <v>127</v>
      </c>
      <c r="E1" s="229" t="s">
        <v>128</v>
      </c>
      <c r="F1" s="229"/>
      <c r="G1" s="229"/>
    </row>
    <row r="2" spans="2:7" s="150" customFormat="1" ht="52.5" customHeight="1">
      <c r="B2" s="229"/>
      <c r="C2" s="229"/>
      <c r="D2" s="229"/>
      <c r="E2" s="145" t="s">
        <v>129</v>
      </c>
      <c r="F2" s="145" t="s">
        <v>130</v>
      </c>
      <c r="G2" s="145" t="s">
        <v>131</v>
      </c>
    </row>
    <row r="3" spans="2:7" ht="38.25" customHeight="1">
      <c r="B3" s="224" t="s">
        <v>132</v>
      </c>
      <c r="C3" s="225" t="s">
        <v>133</v>
      </c>
      <c r="D3" s="146" t="s">
        <v>134</v>
      </c>
      <c r="E3" s="146"/>
      <c r="F3" s="146"/>
      <c r="G3" s="146"/>
    </row>
    <row r="4" spans="2:7" ht="38.25" customHeight="1">
      <c r="B4" s="224"/>
      <c r="C4" s="226"/>
      <c r="D4" s="147" t="s">
        <v>135</v>
      </c>
      <c r="E4" s="147"/>
      <c r="F4" s="147"/>
      <c r="G4" s="147"/>
    </row>
    <row r="5" spans="2:7" ht="38.25" customHeight="1">
      <c r="B5" s="224"/>
      <c r="C5" s="227" t="s">
        <v>136</v>
      </c>
      <c r="D5" s="148" t="s">
        <v>134</v>
      </c>
      <c r="E5" s="148"/>
      <c r="F5" s="148"/>
      <c r="G5" s="148"/>
    </row>
    <row r="6" spans="2:7" ht="38.25" customHeight="1">
      <c r="B6" s="224"/>
      <c r="C6" s="228"/>
      <c r="D6" s="149" t="s">
        <v>135</v>
      </c>
      <c r="E6" s="149"/>
      <c r="F6" s="149"/>
      <c r="G6" s="149"/>
    </row>
    <row r="7" spans="2:7" ht="38.25" customHeight="1">
      <c r="B7" s="224" t="s">
        <v>137</v>
      </c>
      <c r="C7" s="225" t="s">
        <v>133</v>
      </c>
      <c r="D7" s="146" t="s">
        <v>134</v>
      </c>
      <c r="E7" s="146"/>
      <c r="F7" s="146"/>
      <c r="G7" s="146"/>
    </row>
    <row r="8" spans="2:7" ht="38.25" customHeight="1">
      <c r="B8" s="224"/>
      <c r="C8" s="226"/>
      <c r="D8" s="147" t="s">
        <v>135</v>
      </c>
      <c r="E8" s="147"/>
      <c r="F8" s="147"/>
      <c r="G8" s="147"/>
    </row>
    <row r="9" spans="2:7" ht="38.25" customHeight="1">
      <c r="B9" s="224"/>
      <c r="C9" s="227" t="s">
        <v>136</v>
      </c>
      <c r="D9" s="148" t="s">
        <v>134</v>
      </c>
      <c r="E9" s="148"/>
      <c r="F9" s="148"/>
      <c r="G9" s="148"/>
    </row>
    <row r="10" spans="2:7" ht="38.25" customHeight="1">
      <c r="B10" s="224"/>
      <c r="C10" s="228"/>
      <c r="D10" s="149" t="s">
        <v>135</v>
      </c>
      <c r="E10" s="149"/>
      <c r="F10" s="149"/>
      <c r="G10" s="149"/>
    </row>
    <row r="11" spans="2:7" ht="38.25" customHeight="1">
      <c r="B11" s="224" t="s">
        <v>138</v>
      </c>
      <c r="C11" s="225" t="s">
        <v>133</v>
      </c>
      <c r="D11" s="146" t="s">
        <v>134</v>
      </c>
      <c r="E11" s="146"/>
      <c r="F11" s="146"/>
      <c r="G11" s="146"/>
    </row>
    <row r="12" spans="2:7" ht="38.25" customHeight="1">
      <c r="B12" s="224"/>
      <c r="C12" s="226"/>
      <c r="D12" s="147" t="s">
        <v>135</v>
      </c>
      <c r="E12" s="147"/>
      <c r="F12" s="147"/>
      <c r="G12" s="147"/>
    </row>
    <row r="13" spans="2:7" ht="38.25" customHeight="1">
      <c r="B13" s="224"/>
      <c r="C13" s="227" t="s">
        <v>136</v>
      </c>
      <c r="D13" s="148" t="s">
        <v>134</v>
      </c>
      <c r="E13" s="148"/>
      <c r="F13" s="148"/>
      <c r="G13" s="148"/>
    </row>
    <row r="14" spans="2:7" ht="38.25" customHeight="1">
      <c r="B14" s="224"/>
      <c r="C14" s="228"/>
      <c r="D14" s="149" t="s">
        <v>135</v>
      </c>
      <c r="E14" s="149"/>
      <c r="F14" s="149"/>
      <c r="G14" s="149"/>
    </row>
  </sheetData>
  <mergeCells count="13">
    <mergeCell ref="B11:B14"/>
    <mergeCell ref="C11:C12"/>
    <mergeCell ref="C13:C14"/>
    <mergeCell ref="E1:G1"/>
    <mergeCell ref="B7:B10"/>
    <mergeCell ref="C7:C8"/>
    <mergeCell ref="C9:C10"/>
    <mergeCell ref="B3:B6"/>
    <mergeCell ref="C5:C6"/>
    <mergeCell ref="C3:C4"/>
    <mergeCell ref="C1:C2"/>
    <mergeCell ref="D1:D2"/>
    <mergeCell ref="B1:B2"/>
  </mergeCells>
  <pageMargins left="0.78740157480314965" right="0.78740157480314965" top="0.98425196850393704" bottom="0.39370078740157483" header="0.31496062992125984" footer="0.11811023622047245"/>
  <pageSetup paperSize="8" fitToHeight="2" orientation="landscape" r:id="rId1"/>
  <headerFooter alignWithMargins="0">
    <oddHeader>&amp;L&amp;14URSSAF CAISSE NATIONALE
MONTREUIL&amp;C&amp;14ANNEXE A L'ACTE D'ENGAGEMENT
BORDEREAU DE PRIX DETAILLE - PRESTATIONS PONCTUELLES (1.3 DU CCTP)&amp;R&amp;14Expertise patrimoine de placement</oddHeader>
    <oddFooter>&amp;C&amp;14&amp;P/&amp;N&amp;R&amp;14&amp;D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915311F3D7B9C4D89087B3A9646E0CD" ma:contentTypeVersion="3" ma:contentTypeDescription="Crée un document." ma:contentTypeScope="" ma:versionID="03a2db51e823a40b76187452f6123599">
  <xsd:schema xmlns:xsd="http://www.w3.org/2001/XMLSchema" xmlns:xs="http://www.w3.org/2001/XMLSchema" xmlns:p="http://schemas.microsoft.com/office/2006/metadata/properties" xmlns:ns2="bd5750f0-f719-4b29-84a3-79955a130200" targetNamespace="http://schemas.microsoft.com/office/2006/metadata/properties" ma:root="true" ma:fieldsID="a29d0df0ff429adb743b95a91ce1a98d" ns2:_="">
    <xsd:import namespace="bd5750f0-f719-4b29-84a3-79955a13020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5750f0-f719-4b29-84a3-79955a1302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421D20-B59C-4943-AFF1-CFDA210B171A}"/>
</file>

<file path=customXml/itemProps2.xml><?xml version="1.0" encoding="utf-8"?>
<ds:datastoreItem xmlns:ds="http://schemas.openxmlformats.org/officeDocument/2006/customXml" ds:itemID="{A3BA46D2-3672-4685-B323-15962D62AF37}"/>
</file>

<file path=customXml/itemProps3.xml><?xml version="1.0" encoding="utf-8"?>
<ds:datastoreItem xmlns:ds="http://schemas.openxmlformats.org/officeDocument/2006/customXml" ds:itemID="{93D9621D-9AC5-4F88-A85B-DEBA72BEB6D8}"/>
</file>

<file path=docProps/app.xml><?xml version="1.0" encoding="utf-8"?>
<Properties xmlns="http://schemas.openxmlformats.org/officeDocument/2006/extended-properties" xmlns:vt="http://schemas.openxmlformats.org/officeDocument/2006/docPropsVTypes">
  <Application>Microsoft Excel Online</Application>
  <Manager/>
  <Company>RSI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alexandre.ferrand</dc:creator>
  <cp:keywords/>
  <dc:description/>
  <cp:lastModifiedBy>FERRAND Alexandre (Acoss)</cp:lastModifiedBy>
  <cp:revision/>
  <dcterms:created xsi:type="dcterms:W3CDTF">2011-12-16T09:58:16Z</dcterms:created>
  <dcterms:modified xsi:type="dcterms:W3CDTF">2026-01-14T19:28:18Z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0x0101006915311F3D7B9C4D89087B3A9646E0CD</vt:lpwstr>
  </property>
</Properties>
</file>